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Sheet1!$A$1:$AF$9</definedName>
    <definedName name="_xlnm.Print_Area" localSheetId="0">Sheet1!$A$1:$N$9</definedName>
  </definedNames>
  <calcPr calcId="144525"/>
</workbook>
</file>

<file path=xl/sharedStrings.xml><?xml version="1.0" encoding="utf-8"?>
<sst xmlns="http://schemas.openxmlformats.org/spreadsheetml/2006/main" count="78">
  <si>
    <t>序号</t>
  </si>
  <si>
    <t>省份</t>
  </si>
  <si>
    <t>所在地</t>
  </si>
  <si>
    <t>水源地名称</t>
  </si>
  <si>
    <t>水源地类别
（地级/县级）</t>
  </si>
  <si>
    <t>保护区类型
（一级、二级）</t>
  </si>
  <si>
    <t>问题类型</t>
  </si>
  <si>
    <t>问题具体情况</t>
  </si>
  <si>
    <t>具体整治措施</t>
  </si>
  <si>
    <t>计划完成
整治时间</t>
  </si>
  <si>
    <t>备注</t>
  </si>
  <si>
    <t>整治进展情况</t>
  </si>
  <si>
    <t>是否完成整治</t>
  </si>
  <si>
    <t>整治进度（%）</t>
  </si>
  <si>
    <t>湖南</t>
  </si>
  <si>
    <t>益阳市桃江县</t>
  </si>
  <si>
    <t>益阳市桃江县资江饮用水水源保护区</t>
  </si>
  <si>
    <t>县级</t>
  </si>
  <si>
    <t>一级</t>
  </si>
  <si>
    <t>生活面源污染</t>
  </si>
  <si>
    <t>桃江县种子公司有28户96人（不在保护区）的生活污水未修建污水管网，污水排入一级保护区。</t>
  </si>
  <si>
    <t>修建管网将污水截留后进入污水处理厂进行处理。</t>
  </si>
  <si>
    <t>目前完成建设，该区域所有生活污水将全部并入排污管 道，进入污水处理厂实施无害化处理。</t>
  </si>
  <si>
    <t>是</t>
  </si>
  <si>
    <t>二级</t>
  </si>
  <si>
    <t>交通穿越</t>
  </si>
  <si>
    <t>桃花江一桥穿越饮用水源二级保护区。</t>
  </si>
  <si>
    <t>一是在桥梁上设置警示标识；二是禁止危化品、危险品运输车辆通行，设立禁止通行标识；三是在桥梁两侧安装防撞护栏；四是建设桥面径流收集设施，污水异地处置或处理达标引至保护区外排放；五是制定环境应急预案并设立应急措施。</t>
  </si>
  <si>
    <t>已完成风险防护设施的建设，整改完成。</t>
  </si>
  <si>
    <t>桃花江二桥穿越饮用水源二级保护区。</t>
  </si>
  <si>
    <t>益阳市安化县</t>
  </si>
  <si>
    <t>益阳市安化县红岩水库饮用水水源保护区</t>
  </si>
  <si>
    <t>其他问题</t>
  </si>
  <si>
    <t>未要求建设隔离网</t>
  </si>
  <si>
    <t>按标准设置标识标牌和隔离防护。</t>
  </si>
  <si>
    <t>标识标牌已按标准完成，防护网设施已完成</t>
  </si>
  <si>
    <t>益阳市沅江市</t>
  </si>
  <si>
    <t>益阳市沅江市白沙长河小河咀饮用水水源保护区</t>
  </si>
  <si>
    <t>一级、二级</t>
  </si>
  <si>
    <t>标识标牌，界碑，警示牌未设置</t>
  </si>
  <si>
    <t>一级保护区与上游二级保护区均已完成标识标牌等设置。</t>
  </si>
  <si>
    <t>工业企业</t>
  </si>
  <si>
    <t>建设混凝土搅拌场位于饮用水源一级保护区，对水质造成一定影响</t>
  </si>
  <si>
    <t>限期拆除设施，两断三清，还岸复绿。</t>
  </si>
  <si>
    <t>建设混凝土搅拌场及所有附属设施已全部撤除，并完成了场地清理。</t>
  </si>
  <si>
    <t>已建成的白沙大桥位于白沙长河水源地一级保护区内，为跨一级保护区桥梁，主要污染源为桥面径流；水下桥墩占用了少量的保护区水域，雨水的冲刷作用使桥梁、桥梁的污染物进入水体。</t>
  </si>
  <si>
    <t>小河咀船厂已关闭，但部分房屋未拆除；。</t>
  </si>
  <si>
    <t>目前已全部拆除，场地已平整。</t>
  </si>
  <si>
    <t>服务名称</t>
  </si>
  <si>
    <t>具体要求说明</t>
  </si>
  <si>
    <t>单价</t>
  </si>
  <si>
    <t>数量</t>
  </si>
  <si>
    <t>小计</t>
  </si>
  <si>
    <t>设备费</t>
  </si>
  <si>
    <t>采购项目所需数据处理设备及处理系统购买及租赁费用</t>
  </si>
  <si>
    <t>数据处理费</t>
  </si>
  <si>
    <t>相关数据收集及进行规范化处理费用</t>
  </si>
  <si>
    <t>模型测试模拟费</t>
  </si>
  <si>
    <t>大气动力模式、遥感资料系统反演以及水环境模型调试等费用</t>
  </si>
  <si>
    <t>差旅费</t>
  </si>
  <si>
    <t>项目调研过程中的交通费及食宿</t>
  </si>
  <si>
    <t>咨询费</t>
  </si>
  <si>
    <t>专家顾问组及其他专业人员的咨询服务费</t>
  </si>
  <si>
    <t>会议费</t>
  </si>
  <si>
    <t>召开研讨会、咨询会、论证会费用</t>
  </si>
  <si>
    <t>成果集成费</t>
  </si>
  <si>
    <t>管理系统数字集成、平台衔接</t>
  </si>
  <si>
    <t>人员绩效</t>
  </si>
  <si>
    <t>编制组人员绩效费用</t>
  </si>
  <si>
    <t>管理费及税费</t>
  </si>
  <si>
    <t>项目管理费用及税费</t>
  </si>
  <si>
    <r>
      <rPr>
        <sz val="10.5"/>
        <color theme="1"/>
        <rFont val="仿宋_GB2312"/>
        <charset val="134"/>
      </rPr>
      <t>税费按总费用</t>
    </r>
    <r>
      <rPr>
        <sz val="10.5"/>
        <color theme="1"/>
        <rFont val="Times New Roman"/>
        <charset val="134"/>
      </rPr>
      <t>5%</t>
    </r>
    <r>
      <rPr>
        <sz val="10.5"/>
        <color theme="1"/>
        <rFont val="仿宋_GB2312"/>
        <charset val="134"/>
      </rPr>
      <t>计，管理费按总费用的</t>
    </r>
    <r>
      <rPr>
        <sz val="10.5"/>
        <color theme="1"/>
        <rFont val="Times New Roman"/>
        <charset val="134"/>
      </rPr>
      <t>10%</t>
    </r>
    <r>
      <rPr>
        <sz val="10.5"/>
        <color theme="1"/>
        <rFont val="仿宋_GB2312"/>
        <charset val="134"/>
      </rPr>
      <t>计。</t>
    </r>
  </si>
  <si>
    <t>成果制作费</t>
  </si>
  <si>
    <t>成果设计、制作、印制</t>
  </si>
  <si>
    <t>其他</t>
  </si>
  <si>
    <t>其他项目相关开支</t>
  </si>
  <si>
    <r>
      <rPr>
        <sz val="10.5"/>
        <color theme="1"/>
        <rFont val="宋体"/>
        <charset val="134"/>
      </rPr>
      <t>其他费用按总费用</t>
    </r>
    <r>
      <rPr>
        <sz val="10.5"/>
        <color theme="1"/>
        <rFont val="Times New Roman"/>
        <charset val="134"/>
      </rPr>
      <t>5%</t>
    </r>
    <r>
      <rPr>
        <sz val="10.5"/>
        <color theme="1"/>
        <rFont val="宋体"/>
        <charset val="134"/>
      </rPr>
      <t>计</t>
    </r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</si>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</sst>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;@"/>
  </numFmts>
  <fonts count="34">
    <font>
      <sz val="11"/>
      <color theme="1"/>
      <name val="宋体"/>
      <charset val="134"/>
      <scheme val="minor"/>
    </font>
    <font>
      <sz val="10.5"/>
      <color theme="1"/>
      <name val="仿宋"/>
      <charset val="134"/>
    </font>
    <font>
      <sz val="10.5"/>
      <color theme="1"/>
      <name val="Times New Roman"/>
      <charset val="134"/>
    </font>
    <font>
      <sz val="10.5"/>
      <color theme="1"/>
      <name val="仿宋_GB2312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b/>
      <sz val="12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9" borderId="14" applyNumberFormat="0" applyFon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11" borderId="15" applyNumberFormat="0" applyAlignment="0" applyProtection="0">
      <alignment vertical="center"/>
    </xf>
    <xf numFmtId="0" fontId="0" fillId="0" borderId="0">
      <alignment vertical="center"/>
    </xf>
    <xf numFmtId="0" fontId="19" fillId="11" borderId="9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30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0" borderId="0">
      <alignment vertical="center"/>
    </xf>
    <xf numFmtId="0" fontId="26" fillId="0" borderId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9" fontId="9" fillId="0" borderId="7" xfId="58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0" fillId="0" borderId="7" xfId="5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9" fontId="12" fillId="0" borderId="7" xfId="58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6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常规 10" xfId="51"/>
    <cellStyle name="40% - 强调文字颜色 6" xfId="52" builtinId="51"/>
    <cellStyle name="常规 2 10" xfId="53"/>
    <cellStyle name="常规 10 2" xfId="54"/>
    <cellStyle name="60% - 强调文字颜色 6" xfId="55" builtinId="52"/>
    <cellStyle name="常规 10 10" xfId="56"/>
    <cellStyle name="常规 10 6" xfId="57"/>
    <cellStyle name="常规 2" xfId="58"/>
    <cellStyle name="常规 22" xfId="59"/>
    <cellStyle name="常规 24" xfId="60"/>
    <cellStyle name="常规 3" xfId="61"/>
    <cellStyle name="常规 4 2" xfId="62"/>
    <cellStyle name="常规 7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view="pageBreakPreview" zoomScale="85" zoomScaleNormal="70" zoomScaleSheetLayoutView="85" workbookViewId="0">
      <selection activeCell="L9" sqref="L9"/>
    </sheetView>
  </sheetViews>
  <sheetFormatPr defaultColWidth="9.125" defaultRowHeight="14.25"/>
  <cols>
    <col min="1" max="1" width="5.125" style="13" customWidth="1"/>
    <col min="2" max="3" width="9" style="13" customWidth="1"/>
    <col min="4" max="4" width="16.625" style="13" customWidth="1"/>
    <col min="5" max="7" width="9" style="13" customWidth="1"/>
    <col min="8" max="8" width="15.875" style="13" customWidth="1"/>
    <col min="9" max="9" width="27.5" style="13" customWidth="1"/>
    <col min="10" max="10" width="10.5" style="13" customWidth="1"/>
    <col min="11" max="11" width="9" style="13"/>
    <col min="12" max="12" width="50.125" style="13" customWidth="1"/>
    <col min="13" max="14" width="9" style="13" customWidth="1"/>
    <col min="15" max="15" width="9" style="14" customWidth="1"/>
    <col min="16" max="32" width="9" style="13" customWidth="1"/>
    <col min="33" max="16384" width="9.125" style="13"/>
  </cols>
  <sheetData>
    <row r="1" ht="90" customHeight="1" spans="1:1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7" t="s">
        <v>11</v>
      </c>
      <c r="M1" s="17" t="s">
        <v>12</v>
      </c>
      <c r="N1" s="17" t="s">
        <v>13</v>
      </c>
      <c r="O1" s="18"/>
    </row>
    <row r="2" ht="112" customHeight="1" spans="1:15">
      <c r="A2" s="16">
        <v>43</v>
      </c>
      <c r="B2" s="16" t="s">
        <v>14</v>
      </c>
      <c r="C2" s="16" t="s">
        <v>15</v>
      </c>
      <c r="D2" s="16" t="s">
        <v>16</v>
      </c>
      <c r="E2" s="16" t="s">
        <v>17</v>
      </c>
      <c r="F2" s="16" t="s">
        <v>18</v>
      </c>
      <c r="G2" s="16" t="s">
        <v>19</v>
      </c>
      <c r="H2" s="16" t="s">
        <v>20</v>
      </c>
      <c r="I2" s="16" t="s">
        <v>21</v>
      </c>
      <c r="J2" s="19">
        <v>43252</v>
      </c>
      <c r="K2" s="16"/>
      <c r="L2" s="16" t="s">
        <v>22</v>
      </c>
      <c r="M2" s="20" t="s">
        <v>23</v>
      </c>
      <c r="N2" s="21">
        <v>1</v>
      </c>
      <c r="O2" s="22"/>
    </row>
    <row r="3" ht="143" customHeight="1" spans="1:15">
      <c r="A3" s="16">
        <v>44</v>
      </c>
      <c r="B3" s="16" t="s">
        <v>14</v>
      </c>
      <c r="C3" s="16" t="s">
        <v>15</v>
      </c>
      <c r="D3" s="16" t="s">
        <v>16</v>
      </c>
      <c r="E3" s="16" t="s">
        <v>17</v>
      </c>
      <c r="F3" s="16" t="s">
        <v>24</v>
      </c>
      <c r="G3" s="16" t="s">
        <v>25</v>
      </c>
      <c r="H3" s="16" t="s">
        <v>26</v>
      </c>
      <c r="I3" s="16" t="s">
        <v>27</v>
      </c>
      <c r="J3" s="19">
        <v>43252</v>
      </c>
      <c r="K3" s="16"/>
      <c r="L3" s="16" t="s">
        <v>28</v>
      </c>
      <c r="M3" s="20" t="s">
        <v>23</v>
      </c>
      <c r="N3" s="21">
        <v>1</v>
      </c>
      <c r="O3" s="22"/>
    </row>
    <row r="4" ht="142" customHeight="1" spans="1:15">
      <c r="A4" s="16">
        <v>45</v>
      </c>
      <c r="B4" s="16" t="s">
        <v>14</v>
      </c>
      <c r="C4" s="16" t="s">
        <v>15</v>
      </c>
      <c r="D4" s="16" t="s">
        <v>16</v>
      </c>
      <c r="E4" s="16" t="s">
        <v>17</v>
      </c>
      <c r="F4" s="16" t="s">
        <v>24</v>
      </c>
      <c r="G4" s="16" t="s">
        <v>25</v>
      </c>
      <c r="H4" s="16" t="s">
        <v>29</v>
      </c>
      <c r="I4" s="16" t="s">
        <v>27</v>
      </c>
      <c r="J4" s="19">
        <v>43252</v>
      </c>
      <c r="K4" s="16"/>
      <c r="L4" s="16" t="s">
        <v>28</v>
      </c>
      <c r="M4" s="20" t="s">
        <v>23</v>
      </c>
      <c r="N4" s="21">
        <v>1</v>
      </c>
      <c r="O4" s="22"/>
    </row>
    <row r="5" ht="52" customHeight="1" spans="1:15">
      <c r="A5" s="16">
        <v>46</v>
      </c>
      <c r="B5" s="16" t="s">
        <v>14</v>
      </c>
      <c r="C5" s="16" t="s">
        <v>30</v>
      </c>
      <c r="D5" s="16" t="s">
        <v>31</v>
      </c>
      <c r="E5" s="16" t="s">
        <v>17</v>
      </c>
      <c r="F5" s="16" t="s">
        <v>18</v>
      </c>
      <c r="G5" s="16" t="s">
        <v>32</v>
      </c>
      <c r="H5" s="16" t="s">
        <v>33</v>
      </c>
      <c r="I5" s="16" t="s">
        <v>34</v>
      </c>
      <c r="J5" s="19">
        <v>43252</v>
      </c>
      <c r="K5" s="16"/>
      <c r="L5" s="23" t="s">
        <v>35</v>
      </c>
      <c r="M5" s="20" t="s">
        <v>23</v>
      </c>
      <c r="N5" s="21">
        <v>1</v>
      </c>
      <c r="O5" s="22"/>
    </row>
    <row r="6" ht="56" customHeight="1" spans="1:15">
      <c r="A6" s="16">
        <v>47</v>
      </c>
      <c r="B6" s="16" t="s">
        <v>14</v>
      </c>
      <c r="C6" s="16" t="s">
        <v>36</v>
      </c>
      <c r="D6" s="16" t="s">
        <v>37</v>
      </c>
      <c r="E6" s="16" t="s">
        <v>17</v>
      </c>
      <c r="F6" s="16" t="s">
        <v>38</v>
      </c>
      <c r="G6" s="16" t="s">
        <v>32</v>
      </c>
      <c r="H6" s="16" t="s">
        <v>39</v>
      </c>
      <c r="I6" s="16" t="s">
        <v>34</v>
      </c>
      <c r="J6" s="19">
        <v>43252</v>
      </c>
      <c r="K6" s="16"/>
      <c r="L6" s="16" t="s">
        <v>40</v>
      </c>
      <c r="M6" s="20" t="s">
        <v>23</v>
      </c>
      <c r="N6" s="21">
        <v>1</v>
      </c>
      <c r="O6" s="22"/>
    </row>
    <row r="7" ht="71.25" spans="1:15">
      <c r="A7" s="16">
        <v>48</v>
      </c>
      <c r="B7" s="16" t="s">
        <v>14</v>
      </c>
      <c r="C7" s="16" t="s">
        <v>36</v>
      </c>
      <c r="D7" s="16" t="s">
        <v>37</v>
      </c>
      <c r="E7" s="16" t="s">
        <v>17</v>
      </c>
      <c r="F7" s="16" t="s">
        <v>18</v>
      </c>
      <c r="G7" s="16" t="s">
        <v>41</v>
      </c>
      <c r="H7" s="16" t="s">
        <v>42</v>
      </c>
      <c r="I7" s="16" t="s">
        <v>43</v>
      </c>
      <c r="J7" s="19">
        <v>43252</v>
      </c>
      <c r="K7" s="16"/>
      <c r="L7" s="23" t="s">
        <v>44</v>
      </c>
      <c r="M7" s="20" t="s">
        <v>23</v>
      </c>
      <c r="N7" s="21">
        <v>1</v>
      </c>
      <c r="O7" s="22"/>
    </row>
    <row r="8" ht="205" customHeight="1" spans="1:15">
      <c r="A8" s="16">
        <v>49</v>
      </c>
      <c r="B8" s="16" t="s">
        <v>14</v>
      </c>
      <c r="C8" s="16" t="s">
        <v>36</v>
      </c>
      <c r="D8" s="16" t="s">
        <v>37</v>
      </c>
      <c r="E8" s="16" t="s">
        <v>17</v>
      </c>
      <c r="F8" s="16" t="s">
        <v>18</v>
      </c>
      <c r="G8" s="16" t="s">
        <v>25</v>
      </c>
      <c r="H8" s="16" t="s">
        <v>45</v>
      </c>
      <c r="I8" s="16" t="s">
        <v>27</v>
      </c>
      <c r="J8" s="19">
        <v>43252</v>
      </c>
      <c r="K8" s="16"/>
      <c r="L8" s="16" t="s">
        <v>28</v>
      </c>
      <c r="M8" s="24" t="s">
        <v>23</v>
      </c>
      <c r="N8" s="25">
        <v>1</v>
      </c>
      <c r="O8" s="22"/>
    </row>
    <row r="9" ht="50" customHeight="1" spans="1:15">
      <c r="A9" s="16">
        <v>50</v>
      </c>
      <c r="B9" s="16" t="s">
        <v>14</v>
      </c>
      <c r="C9" s="16" t="s">
        <v>36</v>
      </c>
      <c r="D9" s="16" t="s">
        <v>37</v>
      </c>
      <c r="E9" s="16" t="s">
        <v>17</v>
      </c>
      <c r="F9" s="16" t="s">
        <v>18</v>
      </c>
      <c r="G9" s="16" t="s">
        <v>41</v>
      </c>
      <c r="H9" s="16" t="s">
        <v>46</v>
      </c>
      <c r="I9" s="16" t="s">
        <v>43</v>
      </c>
      <c r="J9" s="19">
        <v>43252</v>
      </c>
      <c r="K9" s="16"/>
      <c r="L9" s="23" t="s">
        <v>47</v>
      </c>
      <c r="M9" s="20" t="s">
        <v>23</v>
      </c>
      <c r="N9" s="21">
        <v>1</v>
      </c>
      <c r="O9" s="26"/>
    </row>
  </sheetData>
  <dataValidations count="2">
    <dataValidation type="list" allowBlank="1" showInputMessage="1" showErrorMessage="1" sqref="M2 M3 M4 M5 M6 M7:M9 M10:M12">
      <formula1>"是,否"</formula1>
    </dataValidation>
    <dataValidation type="list" allowBlank="1" showInputMessage="1" showErrorMessage="1" sqref="N2 N3 N4 N5 N6 N7 N8 N9 N10:N14">
      <formula1>"0,5%,10%,15%,20%,25%,30%,35%,40%,45%,50%,55%,60%,65%,70%,75%,80%,85%,90%,95%,100%"</formula1>
    </dataValidation>
  </dataValidations>
  <pageMargins left="0.700694444444445" right="0.700694444444445" top="0.751388888888889" bottom="0.751388888888889" header="0.297916666666667" footer="0.297916666666667"/>
  <pageSetup paperSize="9" scale="6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7:J31"/>
  <sheetViews>
    <sheetView zoomScale="85" zoomScaleNormal="85" topLeftCell="A16" workbookViewId="0">
      <selection activeCell="L20" sqref="L20"/>
    </sheetView>
  </sheetViews>
  <sheetFormatPr defaultColWidth="9" defaultRowHeight="13.5"/>
  <cols>
    <col min="6" max="6" width="14" customWidth="1"/>
  </cols>
  <sheetData>
    <row r="17" ht="14.25"/>
    <row r="18" ht="14.25" spans="4:10">
      <c r="D18" s="1" t="s">
        <v>0</v>
      </c>
      <c r="E18" s="2" t="s">
        <v>48</v>
      </c>
      <c r="F18" s="2" t="s">
        <v>49</v>
      </c>
      <c r="G18" s="2" t="s">
        <v>50</v>
      </c>
      <c r="H18" s="2" t="s">
        <v>51</v>
      </c>
      <c r="I18" s="2" t="s">
        <v>52</v>
      </c>
      <c r="J18" s="2" t="s">
        <v>10</v>
      </c>
    </row>
    <row r="19" ht="51.75" spans="4:10">
      <c r="D19" s="3">
        <v>1</v>
      </c>
      <c r="E19" s="4" t="s">
        <v>53</v>
      </c>
      <c r="F19" s="4" t="s">
        <v>54</v>
      </c>
      <c r="G19" s="5">
        <v>655000</v>
      </c>
      <c r="H19" s="5">
        <v>1</v>
      </c>
      <c r="I19" s="5">
        <v>655000</v>
      </c>
      <c r="J19" s="5"/>
    </row>
    <row r="20" ht="39" spans="4:10">
      <c r="D20" s="3">
        <v>2</v>
      </c>
      <c r="E20" s="4" t="s">
        <v>55</v>
      </c>
      <c r="F20" s="4" t="s">
        <v>56</v>
      </c>
      <c r="G20" s="5">
        <v>320000</v>
      </c>
      <c r="H20" s="5">
        <v>1</v>
      </c>
      <c r="I20" s="5">
        <v>320000</v>
      </c>
      <c r="J20" s="5"/>
    </row>
    <row r="21" ht="51.75" spans="4:10">
      <c r="D21" s="3">
        <v>3</v>
      </c>
      <c r="E21" s="4" t="s">
        <v>57</v>
      </c>
      <c r="F21" s="4" t="s">
        <v>58</v>
      </c>
      <c r="G21" s="5">
        <v>720000</v>
      </c>
      <c r="H21" s="5">
        <v>1</v>
      </c>
      <c r="I21" s="5">
        <v>720000</v>
      </c>
      <c r="J21" s="5"/>
    </row>
    <row r="22" ht="26.25" spans="4:10">
      <c r="D22" s="3">
        <v>4</v>
      </c>
      <c r="E22" s="4" t="s">
        <v>59</v>
      </c>
      <c r="F22" s="4" t="s">
        <v>60</v>
      </c>
      <c r="G22" s="5">
        <v>350000</v>
      </c>
      <c r="H22" s="5">
        <v>1</v>
      </c>
      <c r="I22" s="5">
        <v>350000</v>
      </c>
      <c r="J22" s="5"/>
    </row>
    <row r="23" ht="39" spans="4:10">
      <c r="D23" s="3">
        <v>5</v>
      </c>
      <c r="E23" s="4" t="s">
        <v>61</v>
      </c>
      <c r="F23" s="4" t="s">
        <v>62</v>
      </c>
      <c r="G23" s="5">
        <v>200000</v>
      </c>
      <c r="H23" s="5">
        <v>1</v>
      </c>
      <c r="I23" s="5">
        <v>200000</v>
      </c>
      <c r="J23" s="5"/>
    </row>
    <row r="24" ht="39" spans="4:10">
      <c r="D24" s="3">
        <v>6</v>
      </c>
      <c r="E24" s="4" t="s">
        <v>63</v>
      </c>
      <c r="F24" s="4" t="s">
        <v>64</v>
      </c>
      <c r="G24" s="5">
        <v>110000</v>
      </c>
      <c r="H24" s="5">
        <v>1</v>
      </c>
      <c r="I24" s="5">
        <v>110000</v>
      </c>
      <c r="J24" s="5"/>
    </row>
    <row r="25" ht="26.25" spans="4:10">
      <c r="D25" s="3">
        <v>7</v>
      </c>
      <c r="E25" s="4" t="s">
        <v>65</v>
      </c>
      <c r="F25" s="4" t="s">
        <v>66</v>
      </c>
      <c r="G25" s="5">
        <v>315000</v>
      </c>
      <c r="H25" s="5">
        <v>1</v>
      </c>
      <c r="I25" s="5">
        <v>315000</v>
      </c>
      <c r="J25" s="5"/>
    </row>
    <row r="26" ht="26.25" spans="4:10">
      <c r="D26" s="3">
        <v>8</v>
      </c>
      <c r="E26" s="4" t="s">
        <v>67</v>
      </c>
      <c r="F26" s="4" t="s">
        <v>68</v>
      </c>
      <c r="G26" s="5">
        <v>550000</v>
      </c>
      <c r="H26" s="5">
        <v>1</v>
      </c>
      <c r="I26" s="5">
        <v>550000</v>
      </c>
      <c r="J26" s="5"/>
    </row>
    <row r="27" ht="26.25" spans="4:10">
      <c r="D27" s="3">
        <v>9</v>
      </c>
      <c r="E27" s="4" t="s">
        <v>69</v>
      </c>
      <c r="F27" s="6" t="s">
        <v>70</v>
      </c>
      <c r="G27" s="5">
        <f>4300000*0.15</f>
        <v>645000</v>
      </c>
      <c r="H27" s="5">
        <v>1</v>
      </c>
      <c r="I27" s="5">
        <f>4300000*0.15</f>
        <v>645000</v>
      </c>
      <c r="J27" s="12" t="s">
        <v>71</v>
      </c>
    </row>
    <row r="28" ht="26.25" spans="4:10">
      <c r="D28" s="7">
        <v>10</v>
      </c>
      <c r="E28" s="8" t="s">
        <v>72</v>
      </c>
      <c r="F28" s="9" t="s">
        <v>73</v>
      </c>
      <c r="G28" s="10">
        <v>220000</v>
      </c>
      <c r="I28" s="10">
        <v>220000</v>
      </c>
      <c r="J28" s="5"/>
    </row>
    <row r="29" ht="39.75" spans="4:10">
      <c r="D29" s="3">
        <v>11</v>
      </c>
      <c r="E29" s="4" t="s">
        <v>74</v>
      </c>
      <c r="F29" s="4" t="s">
        <v>75</v>
      </c>
      <c r="G29" s="5">
        <f>4300000*0.05</f>
        <v>215000</v>
      </c>
      <c r="H29" s="5">
        <v>1</v>
      </c>
      <c r="I29" s="5">
        <f>4300000*0.05</f>
        <v>215000</v>
      </c>
      <c r="J29" s="11" t="s">
        <v>76</v>
      </c>
    </row>
    <row r="30" ht="14.25" spans="4:10">
      <c r="D30" s="3"/>
      <c r="E30" s="11" t="s">
        <v>77</v>
      </c>
      <c r="F30" s="5"/>
      <c r="G30" s="5">
        <f>SUM(G19:G29)</f>
        <v>4300000</v>
      </c>
      <c r="H30" s="5"/>
      <c r="I30" s="5">
        <f>SUM(I19:I29)</f>
        <v>4300000</v>
      </c>
      <c r="J30" s="5"/>
    </row>
    <row r="31" ht="14.25" spans="4:10">
      <c r="D31" s="3"/>
      <c r="E31" s="5"/>
      <c r="F31" s="5"/>
      <c r="G31" s="5"/>
      <c r="H31" s="5"/>
      <c r="I31" s="5"/>
      <c r="J31" s="5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2018-05-04T06:24:00Z</dcterms:created>
  <dcterms:modified xsi:type="dcterms:W3CDTF">2018-07-27T01:10:23Z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