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总表" sheetId="1" r:id="rId1"/>
    <sheet name="预拨" sheetId="2" r:id="rId2"/>
  </sheets>
  <definedNames/>
  <calcPr fullCalcOnLoad="1"/>
</workbook>
</file>

<file path=xl/sharedStrings.xml><?xml version="1.0" encoding="utf-8"?>
<sst xmlns="http://schemas.openxmlformats.org/spreadsheetml/2006/main" count="121" uniqueCount="85">
  <si>
    <t>附件</t>
  </si>
  <si>
    <t>2023年第三批就业补助资金分配表（总表不下发）</t>
  </si>
  <si>
    <t>金额单位：万元</t>
  </si>
  <si>
    <t>单位</t>
  </si>
  <si>
    <t>科目/项目名称</t>
  </si>
  <si>
    <t>一</t>
  </si>
  <si>
    <t>二</t>
  </si>
  <si>
    <t>三</t>
  </si>
  <si>
    <t>四</t>
  </si>
  <si>
    <t>五</t>
  </si>
  <si>
    <t>六</t>
  </si>
  <si>
    <t>七</t>
  </si>
  <si>
    <t>合计</t>
  </si>
  <si>
    <t>职业培训补贴</t>
  </si>
  <si>
    <t>社会保险补贴</t>
  </si>
  <si>
    <t>求职创业补贴</t>
  </si>
  <si>
    <t>就业创业服务补助</t>
  </si>
  <si>
    <t>高技能人才培养补助</t>
  </si>
  <si>
    <t>创新创业带动就业扶持资金</t>
  </si>
  <si>
    <t>其他支出</t>
  </si>
  <si>
    <t>预拨2023年创业培训补贴</t>
  </si>
  <si>
    <t>2023年技工院校实训补贴</t>
  </si>
  <si>
    <t>预拨2023年灵活就业困难人员和高校毕业生社会保险补贴</t>
  </si>
  <si>
    <t>高校毕业生求职创业补贴</t>
  </si>
  <si>
    <t>预拨2023年全市充分就业社区（村）建设</t>
  </si>
  <si>
    <t>预拨2023年全市充分就业社区（村）建设人员培训费</t>
  </si>
  <si>
    <t>档案管理服务建设</t>
  </si>
  <si>
    <t>公共就业服务云MAS短信</t>
  </si>
  <si>
    <t>省公共就业服务信息系统平台运行维护费</t>
  </si>
  <si>
    <t>失业保险信息系统和财务系统升级与维护</t>
  </si>
  <si>
    <t>2023年失业人员和就业困难人员管理服务经费</t>
  </si>
  <si>
    <t>市人社局就业创业政策宣传费</t>
  </si>
  <si>
    <t>劳动保障报、人才就业社保信息报征订</t>
  </si>
  <si>
    <t>市就业服务中心公共就业服务经费</t>
  </si>
  <si>
    <t>公共就业创业政策宣传</t>
  </si>
  <si>
    <t>“一县一品”特色劳务品牌建设</t>
  </si>
  <si>
    <t>就业招聘服务</t>
  </si>
  <si>
    <t>2023年“匠心传承”职业技能师资提升培训</t>
  </si>
  <si>
    <t>湖南省第一届人力资源服务业发展大会</t>
  </si>
  <si>
    <t>2023湖南省“三湘邮情杯”家政服务大赛</t>
  </si>
  <si>
    <t>2023年度市级优质初创企业评选活动经费</t>
  </si>
  <si>
    <t xml:space="preserve">第四届全国创业培训讲师大赛益阳市选拨赛 </t>
  </si>
  <si>
    <t>预拨2023年益阳市SYB师资提高班</t>
  </si>
  <si>
    <t>预拨2023年益阳市网络创业师资提高班</t>
  </si>
  <si>
    <t>真抓实干成效明显地区（单位）奖励</t>
  </si>
  <si>
    <t>益阳市人力资源和社会保障局</t>
  </si>
  <si>
    <t>益阳市就业服务中心</t>
  </si>
  <si>
    <t>益阳高级技工学校</t>
  </si>
  <si>
    <t>赫山区</t>
  </si>
  <si>
    <t>资阳区</t>
  </si>
  <si>
    <t>南县</t>
  </si>
  <si>
    <t>沅江市</t>
  </si>
  <si>
    <t>桃江县</t>
  </si>
  <si>
    <t>安化县</t>
  </si>
  <si>
    <t>大通湖区</t>
  </si>
  <si>
    <t>高新区</t>
  </si>
  <si>
    <t>资金来源</t>
  </si>
  <si>
    <t>1、湘财预[2022]319号（中央）</t>
  </si>
  <si>
    <t>2、湘财预[2022]319号（省级）</t>
  </si>
  <si>
    <t>3、湘财预[2021]305号（省级）</t>
  </si>
  <si>
    <t>4、湘财预[2022]133号（省级）</t>
  </si>
  <si>
    <t>5、本级财政配套就业资金</t>
  </si>
  <si>
    <t>单位：万元</t>
  </si>
  <si>
    <t>预拨2023年创业培训补贴90%</t>
  </si>
  <si>
    <t>预拨2023年灵活就业困难人员和高校毕业生社会保险补贴60%</t>
  </si>
  <si>
    <t>预拨高校毕业生求职创业补贴90%</t>
  </si>
  <si>
    <t>预拨2023年全市充分就业社区（村）建设80%</t>
  </si>
  <si>
    <t>预拨2023年全市充分就业社区（村）建设人员培训费90%</t>
  </si>
  <si>
    <t>预拨档案管理服务建设90%</t>
  </si>
  <si>
    <t>预拨省公共就业服务信息系统平台运行维护费90%</t>
  </si>
  <si>
    <t>预拨失业保险信息系统和财务系统升级与维护90%</t>
  </si>
  <si>
    <t>预拨2023年失业人员和就业困难人员管理服务经费90%</t>
  </si>
  <si>
    <t>预拨市人社局就业创业政策宣传费90%</t>
  </si>
  <si>
    <t>预拨市就业服务中心公共就业服务经费90%</t>
  </si>
  <si>
    <t>预拨公共就业创业政策宣传90%</t>
  </si>
  <si>
    <t>预拨“一县一品”特色劳务品牌建设90%</t>
  </si>
  <si>
    <t>预拨就业招聘服务90%</t>
  </si>
  <si>
    <t>预拨2023年“匠心传承”职业技能师资提升培训90%</t>
  </si>
  <si>
    <t>预拨2023年度市级优质初创企业评选活动经费90%</t>
  </si>
  <si>
    <t>预拨第四届全国创业培训讲师大赛益阳市选拨赛90%</t>
  </si>
  <si>
    <t>预拨2023年益阳市SYB师资提高班90%</t>
  </si>
  <si>
    <t>预拨2023年益阳市网络创业师资提高班90%</t>
  </si>
  <si>
    <t>下达2023年第四批就业补助资金安排表（总表不下发）</t>
  </si>
  <si>
    <t>南  县</t>
  </si>
  <si>
    <t>合  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</si>
</sst>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仿宋_GBK"/>
      <family val="0"/>
    </font>
    <font>
      <sz val="28"/>
      <name val="方正小标宋简体"/>
      <family val="0"/>
    </font>
    <font>
      <sz val="14"/>
      <name val="方正仿宋_GBK"/>
      <family val="0"/>
    </font>
    <font>
      <b/>
      <sz val="14"/>
      <name val="方正仿宋_GBK"/>
      <family val="0"/>
    </font>
    <font>
      <sz val="14"/>
      <name val="黑体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24"/>
      <name val="方正小标宋简体"/>
      <family val="0"/>
    </font>
    <font>
      <b/>
      <sz val="11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176" fontId="30" fillId="0" borderId="11" xfId="0" applyNumberFormat="1" applyFont="1" applyFill="1" applyBorder="1" applyAlignment="1">
      <alignment horizontal="center" vertical="center"/>
    </xf>
    <xf numFmtId="176" fontId="30" fillId="0" borderId="9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zoomScale="70" zoomScaleNormal="70" zoomScalePageLayoutView="0" workbookViewId="0" topLeftCell="A4">
      <selection activeCell="B4" sqref="B4:AA4"/>
    </sheetView>
  </sheetViews>
  <sheetFormatPr defaultColWidth="9.00390625" defaultRowHeight="14.25"/>
  <cols>
    <col min="1" max="1" width="36.00390625" style="3" customWidth="1"/>
    <col min="2" max="3" width="10.375" style="3" customWidth="1"/>
    <col min="4" max="4" width="17.50390625" style="3" customWidth="1"/>
    <col min="5" max="5" width="10.875" style="3" customWidth="1"/>
    <col min="6" max="6" width="13.875" style="4" customWidth="1"/>
    <col min="7" max="7" width="15.50390625" style="4" customWidth="1"/>
    <col min="8" max="8" width="8.75390625" style="4" customWidth="1"/>
    <col min="9" max="9" width="8.375" style="4" customWidth="1"/>
    <col min="10" max="11" width="13.125" style="4" customWidth="1"/>
    <col min="12" max="12" width="14.50390625" style="4" customWidth="1"/>
    <col min="13" max="13" width="13.25390625" style="4" customWidth="1"/>
    <col min="14" max="14" width="12.875" style="4" customWidth="1"/>
    <col min="15" max="15" width="10.50390625" style="5" customWidth="1"/>
    <col min="16" max="16" width="9.125" style="5" customWidth="1"/>
    <col min="17" max="17" width="10.375" style="5" customWidth="1"/>
    <col min="18" max="18" width="8.75390625" style="5" customWidth="1"/>
    <col min="19" max="20" width="13.00390625" style="5" customWidth="1"/>
    <col min="21" max="21" width="13.75390625" style="5" customWidth="1"/>
    <col min="22" max="22" width="12.875" style="5" customWidth="1"/>
    <col min="23" max="23" width="13.00390625" style="5" customWidth="1"/>
    <col min="24" max="24" width="10.75390625" style="5" customWidth="1"/>
    <col min="25" max="25" width="12.625" style="5" customWidth="1"/>
    <col min="26" max="26" width="11.125" style="5" customWidth="1"/>
    <col min="27" max="27" width="13.375" style="5" customWidth="1"/>
  </cols>
  <sheetData>
    <row r="1" spans="1:5" ht="27.75">
      <c r="A1" s="6" t="s">
        <v>0</v>
      </c>
      <c r="B1" s="6"/>
      <c r="C1" s="6"/>
      <c r="D1" s="6"/>
      <c r="E1" s="6"/>
    </row>
    <row r="2" spans="1:27" ht="31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5:27" ht="19.5" customHeight="1">
      <c r="O3" s="17"/>
      <c r="P3" s="17"/>
      <c r="Q3" s="17"/>
      <c r="R3" s="17"/>
      <c r="S3" s="17"/>
      <c r="T3" s="17"/>
      <c r="U3" s="17"/>
      <c r="V3" s="17"/>
      <c r="W3" s="17"/>
      <c r="X3" s="24" t="s">
        <v>2</v>
      </c>
      <c r="Y3" s="24"/>
      <c r="Z3" s="24"/>
      <c r="AA3" s="24"/>
    </row>
    <row r="4" spans="1:27" ht="19.5" customHeight="1">
      <c r="A4" s="32" t="s">
        <v>3</v>
      </c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7"/>
    </row>
    <row r="5" spans="1:27" ht="19.5" customHeight="1">
      <c r="A5" s="32"/>
      <c r="B5" s="25" t="s">
        <v>5</v>
      </c>
      <c r="C5" s="26"/>
      <c r="D5" s="8" t="s">
        <v>6</v>
      </c>
      <c r="E5" s="8" t="s">
        <v>7</v>
      </c>
      <c r="F5" s="25" t="s">
        <v>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8" t="s">
        <v>9</v>
      </c>
      <c r="V5" s="25" t="s">
        <v>10</v>
      </c>
      <c r="W5" s="26"/>
      <c r="X5" s="26"/>
      <c r="Y5" s="26"/>
      <c r="Z5" s="8" t="s">
        <v>11</v>
      </c>
      <c r="AA5" s="33" t="s">
        <v>12</v>
      </c>
    </row>
    <row r="6" spans="1:27" s="1" customFormat="1" ht="42" customHeight="1">
      <c r="A6" s="32"/>
      <c r="B6" s="28" t="s">
        <v>13</v>
      </c>
      <c r="C6" s="29"/>
      <c r="D6" s="10" t="s">
        <v>14</v>
      </c>
      <c r="E6" s="9" t="s">
        <v>15</v>
      </c>
      <c r="F6" s="28" t="s">
        <v>16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29"/>
      <c r="U6" s="19" t="s">
        <v>17</v>
      </c>
      <c r="V6" s="28" t="s">
        <v>18</v>
      </c>
      <c r="W6" s="30"/>
      <c r="X6" s="30"/>
      <c r="Y6" s="29"/>
      <c r="Z6" s="10" t="s">
        <v>19</v>
      </c>
      <c r="AA6" s="34"/>
    </row>
    <row r="7" spans="1:27" s="1" customFormat="1" ht="78" customHeight="1">
      <c r="A7" s="32"/>
      <c r="B7" s="7" t="s">
        <v>20</v>
      </c>
      <c r="C7" s="7" t="s">
        <v>21</v>
      </c>
      <c r="D7" s="7" t="s">
        <v>22</v>
      </c>
      <c r="E7" s="7" t="s">
        <v>23</v>
      </c>
      <c r="F7" s="7" t="s">
        <v>24</v>
      </c>
      <c r="G7" s="7" t="s">
        <v>25</v>
      </c>
      <c r="H7" s="7" t="s">
        <v>26</v>
      </c>
      <c r="I7" s="7" t="s">
        <v>27</v>
      </c>
      <c r="J7" s="7" t="s">
        <v>28</v>
      </c>
      <c r="K7" s="7" t="s">
        <v>29</v>
      </c>
      <c r="L7" s="7" t="s">
        <v>30</v>
      </c>
      <c r="M7" s="7" t="s">
        <v>31</v>
      </c>
      <c r="N7" s="7" t="s">
        <v>32</v>
      </c>
      <c r="O7" s="7" t="s">
        <v>33</v>
      </c>
      <c r="P7" s="7" t="s">
        <v>34</v>
      </c>
      <c r="Q7" s="7" t="s">
        <v>35</v>
      </c>
      <c r="R7" s="7" t="s">
        <v>36</v>
      </c>
      <c r="S7" s="7" t="s">
        <v>37</v>
      </c>
      <c r="T7" s="7" t="s">
        <v>38</v>
      </c>
      <c r="U7" s="7" t="s">
        <v>39</v>
      </c>
      <c r="V7" s="18" t="s">
        <v>40</v>
      </c>
      <c r="W7" s="18" t="s">
        <v>41</v>
      </c>
      <c r="X7" s="18" t="s">
        <v>42</v>
      </c>
      <c r="Y7" s="18" t="s">
        <v>43</v>
      </c>
      <c r="Z7" s="18" t="s">
        <v>44</v>
      </c>
      <c r="AA7" s="35"/>
    </row>
    <row r="8" spans="1:27" s="2" customFormat="1" ht="34.5" customHeight="1">
      <c r="A8" s="11" t="s">
        <v>45</v>
      </c>
      <c r="B8" s="12"/>
      <c r="C8" s="12"/>
      <c r="D8" s="13">
        <v>400</v>
      </c>
      <c r="E8" s="13"/>
      <c r="F8" s="16"/>
      <c r="G8" s="16"/>
      <c r="H8" s="16">
        <v>15.54</v>
      </c>
      <c r="I8" s="16"/>
      <c r="J8" s="16"/>
      <c r="K8" s="16"/>
      <c r="L8" s="16">
        <v>20</v>
      </c>
      <c r="M8" s="16">
        <v>10</v>
      </c>
      <c r="N8" s="22">
        <v>28.96</v>
      </c>
      <c r="O8" s="16"/>
      <c r="P8" s="16"/>
      <c r="Q8" s="16"/>
      <c r="R8" s="16">
        <v>45</v>
      </c>
      <c r="S8" s="16"/>
      <c r="T8" s="22">
        <v>15</v>
      </c>
      <c r="U8" s="16">
        <v>8</v>
      </c>
      <c r="V8" s="16">
        <v>3</v>
      </c>
      <c r="W8" s="16"/>
      <c r="X8" s="16"/>
      <c r="Y8" s="16"/>
      <c r="Z8" s="16"/>
      <c r="AA8" s="16">
        <f>SUM(B8:Z8)</f>
        <v>545.5</v>
      </c>
    </row>
    <row r="9" spans="1:27" s="2" customFormat="1" ht="34.5" customHeight="1">
      <c r="A9" s="12" t="s">
        <v>46</v>
      </c>
      <c r="B9" s="13">
        <v>208.2</v>
      </c>
      <c r="C9" s="13"/>
      <c r="D9" s="12"/>
      <c r="E9" s="13">
        <v>300</v>
      </c>
      <c r="F9" s="13"/>
      <c r="G9" s="13">
        <v>15.84</v>
      </c>
      <c r="H9" s="13"/>
      <c r="I9" s="13">
        <v>5</v>
      </c>
      <c r="J9" s="13">
        <v>10</v>
      </c>
      <c r="K9" s="13">
        <v>3</v>
      </c>
      <c r="L9" s="13"/>
      <c r="M9" s="13"/>
      <c r="N9" s="13"/>
      <c r="O9" s="13">
        <v>45</v>
      </c>
      <c r="P9" s="13">
        <v>10</v>
      </c>
      <c r="Q9" s="13">
        <v>46.5</v>
      </c>
      <c r="R9" s="13"/>
      <c r="S9" s="13">
        <v>46.48</v>
      </c>
      <c r="T9" s="13"/>
      <c r="U9" s="13"/>
      <c r="V9" s="13"/>
      <c r="W9" s="13">
        <v>30</v>
      </c>
      <c r="X9" s="13">
        <v>7.04</v>
      </c>
      <c r="Y9" s="13">
        <v>7.04</v>
      </c>
      <c r="Z9" s="13"/>
      <c r="AA9" s="16">
        <f>SUM(B9:Z9)</f>
        <v>734.0999999999999</v>
      </c>
    </row>
    <row r="10" spans="1:27" s="2" customFormat="1" ht="34.5" customHeight="1">
      <c r="A10" s="12" t="s">
        <v>47</v>
      </c>
      <c r="B10" s="13"/>
      <c r="C10" s="21">
        <v>80.3</v>
      </c>
      <c r="D10" s="12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>
        <f>SUM(B10:Z10)</f>
        <v>80.3</v>
      </c>
    </row>
    <row r="11" spans="1:27" s="2" customFormat="1" ht="34.5" customHeight="1">
      <c r="A11" s="12" t="s">
        <v>48</v>
      </c>
      <c r="B11" s="12"/>
      <c r="C11" s="12"/>
      <c r="D11" s="12"/>
      <c r="E11" s="12"/>
      <c r="F11" s="13">
        <v>85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21">
        <v>50</v>
      </c>
      <c r="AA11" s="16">
        <f aca="true" t="shared" si="0" ref="AA11:AA18">SUM(B11:Z11)</f>
        <v>135</v>
      </c>
    </row>
    <row r="12" spans="1:27" s="2" customFormat="1" ht="34.5" customHeight="1">
      <c r="A12" s="12" t="s">
        <v>49</v>
      </c>
      <c r="B12" s="12"/>
      <c r="C12" s="12"/>
      <c r="D12" s="12"/>
      <c r="E12" s="12"/>
      <c r="F12" s="13">
        <v>45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21">
        <v>50</v>
      </c>
      <c r="AA12" s="16">
        <f t="shared" si="0"/>
        <v>95</v>
      </c>
    </row>
    <row r="13" spans="1:27" s="2" customFormat="1" ht="34.5" customHeight="1">
      <c r="A13" s="12" t="s">
        <v>50</v>
      </c>
      <c r="B13" s="12"/>
      <c r="C13" s="12"/>
      <c r="D13" s="12"/>
      <c r="E13" s="12"/>
      <c r="F13" s="13">
        <v>50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21">
        <v>50</v>
      </c>
      <c r="AA13" s="16">
        <f t="shared" si="0"/>
        <v>100</v>
      </c>
    </row>
    <row r="14" spans="1:27" s="2" customFormat="1" ht="34.5" customHeight="1">
      <c r="A14" s="12" t="s">
        <v>51</v>
      </c>
      <c r="B14" s="12"/>
      <c r="C14" s="12"/>
      <c r="D14" s="12"/>
      <c r="E14" s="12"/>
      <c r="F14" s="13">
        <v>50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21"/>
      <c r="AA14" s="16">
        <f t="shared" si="0"/>
        <v>50</v>
      </c>
    </row>
    <row r="15" spans="1:27" s="2" customFormat="1" ht="34.5" customHeight="1">
      <c r="A15" s="12" t="s">
        <v>52</v>
      </c>
      <c r="B15" s="12"/>
      <c r="C15" s="12"/>
      <c r="D15" s="12"/>
      <c r="E15" s="12"/>
      <c r="F15" s="13">
        <v>50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21">
        <v>50</v>
      </c>
      <c r="AA15" s="16">
        <f t="shared" si="0"/>
        <v>100</v>
      </c>
    </row>
    <row r="16" spans="1:27" s="2" customFormat="1" ht="34.5" customHeight="1">
      <c r="A16" s="12" t="s">
        <v>53</v>
      </c>
      <c r="B16" s="12"/>
      <c r="C16" s="12"/>
      <c r="D16" s="12"/>
      <c r="E16" s="12"/>
      <c r="F16" s="13">
        <v>80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6">
        <f t="shared" si="0"/>
        <v>80</v>
      </c>
    </row>
    <row r="17" spans="1:27" s="2" customFormat="1" ht="34.5" customHeight="1">
      <c r="A17" s="12" t="s">
        <v>54</v>
      </c>
      <c r="B17" s="12"/>
      <c r="C17" s="12"/>
      <c r="D17" s="12"/>
      <c r="E17" s="12"/>
      <c r="F17" s="13">
        <v>20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6">
        <f t="shared" si="0"/>
        <v>20</v>
      </c>
    </row>
    <row r="18" spans="1:27" s="2" customFormat="1" ht="34.5" customHeight="1">
      <c r="A18" s="12" t="s">
        <v>55</v>
      </c>
      <c r="B18" s="12"/>
      <c r="C18" s="12"/>
      <c r="D18" s="12"/>
      <c r="E18" s="12"/>
      <c r="F18" s="13">
        <v>20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6">
        <f t="shared" si="0"/>
        <v>20</v>
      </c>
    </row>
    <row r="19" spans="1:27" ht="34.5" customHeight="1">
      <c r="A19" s="14" t="s">
        <v>12</v>
      </c>
      <c r="B19" s="13">
        <f>SUM(B8:B18)</f>
        <v>208.2</v>
      </c>
      <c r="C19" s="13">
        <f>SUM(C8:C18)</f>
        <v>80.3</v>
      </c>
      <c r="D19" s="13">
        <f>SUM(D8:D18)</f>
        <v>400</v>
      </c>
      <c r="E19" s="13">
        <f>SUM(E8:E18)</f>
        <v>300</v>
      </c>
      <c r="F19" s="13">
        <f aca="true" t="shared" si="1" ref="F19:Z19">SUM(F8:F18)</f>
        <v>400</v>
      </c>
      <c r="G19" s="13">
        <f t="shared" si="1"/>
        <v>15.84</v>
      </c>
      <c r="H19" s="13">
        <f t="shared" si="1"/>
        <v>15.54</v>
      </c>
      <c r="I19" s="13">
        <f t="shared" si="1"/>
        <v>5</v>
      </c>
      <c r="J19" s="13">
        <f t="shared" si="1"/>
        <v>10</v>
      </c>
      <c r="K19" s="13">
        <f t="shared" si="1"/>
        <v>3</v>
      </c>
      <c r="L19" s="13">
        <f t="shared" si="1"/>
        <v>20</v>
      </c>
      <c r="M19" s="13">
        <f t="shared" si="1"/>
        <v>10</v>
      </c>
      <c r="N19" s="13">
        <f t="shared" si="1"/>
        <v>28.96</v>
      </c>
      <c r="O19" s="13">
        <f t="shared" si="1"/>
        <v>45</v>
      </c>
      <c r="P19" s="13">
        <f t="shared" si="1"/>
        <v>10</v>
      </c>
      <c r="Q19" s="13">
        <f t="shared" si="1"/>
        <v>46.5</v>
      </c>
      <c r="R19" s="13">
        <f t="shared" si="1"/>
        <v>45</v>
      </c>
      <c r="S19" s="13">
        <f t="shared" si="1"/>
        <v>46.48</v>
      </c>
      <c r="T19" s="13">
        <f t="shared" si="1"/>
        <v>15</v>
      </c>
      <c r="U19" s="13">
        <f t="shared" si="1"/>
        <v>8</v>
      </c>
      <c r="V19" s="13">
        <f t="shared" si="1"/>
        <v>3</v>
      </c>
      <c r="W19" s="13">
        <f t="shared" si="1"/>
        <v>30</v>
      </c>
      <c r="X19" s="13">
        <f t="shared" si="1"/>
        <v>7.04</v>
      </c>
      <c r="Y19" s="13">
        <f t="shared" si="1"/>
        <v>7.04</v>
      </c>
      <c r="Z19" s="13">
        <f t="shared" si="1"/>
        <v>200</v>
      </c>
      <c r="AA19" s="16">
        <f aca="true" t="shared" si="2" ref="AA19:AA25">SUM(B19:Z19)</f>
        <v>1959.8999999999999</v>
      </c>
    </row>
    <row r="20" spans="1:27" ht="34.5" customHeight="1">
      <c r="A20" s="31" t="s">
        <v>56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30" ht="34.5" customHeight="1">
      <c r="A21" s="15" t="s">
        <v>57</v>
      </c>
      <c r="B21" s="16">
        <v>208.2</v>
      </c>
      <c r="C21" s="16">
        <v>80.3</v>
      </c>
      <c r="D21" s="16">
        <v>400</v>
      </c>
      <c r="E21" s="16">
        <v>300</v>
      </c>
      <c r="F21" s="16">
        <v>400</v>
      </c>
      <c r="G21" s="16">
        <v>15.84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>
        <v>200</v>
      </c>
      <c r="AA21" s="16">
        <f t="shared" si="2"/>
        <v>1604.34</v>
      </c>
      <c r="AD21" s="20"/>
    </row>
    <row r="22" spans="1:27" ht="34.5" customHeight="1">
      <c r="A22" s="15" t="s">
        <v>58</v>
      </c>
      <c r="B22" s="15"/>
      <c r="C22" s="15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20.85</v>
      </c>
      <c r="S22" s="16"/>
      <c r="T22" s="16"/>
      <c r="U22" s="16"/>
      <c r="V22" s="16"/>
      <c r="W22" s="16"/>
      <c r="X22" s="16"/>
      <c r="Y22" s="16"/>
      <c r="Z22" s="16"/>
      <c r="AA22" s="16">
        <f t="shared" si="2"/>
        <v>20.85</v>
      </c>
    </row>
    <row r="23" spans="1:27" ht="34.5" customHeight="1">
      <c r="A23" s="15" t="s">
        <v>59</v>
      </c>
      <c r="B23" s="15"/>
      <c r="C23" s="15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>Q19-Q24</f>
        <v>18.38</v>
      </c>
      <c r="R23" s="16">
        <f>R19-R22</f>
        <v>24.15</v>
      </c>
      <c r="S23" s="16">
        <v>46.48</v>
      </c>
      <c r="T23" s="16"/>
      <c r="U23" s="16"/>
      <c r="V23" s="16"/>
      <c r="W23" s="16">
        <v>30</v>
      </c>
      <c r="X23" s="16">
        <v>7.04</v>
      </c>
      <c r="Y23" s="16">
        <v>7.04</v>
      </c>
      <c r="Z23" s="16"/>
      <c r="AA23" s="16">
        <f t="shared" si="2"/>
        <v>133.09</v>
      </c>
    </row>
    <row r="24" spans="1:27" ht="34.5" customHeight="1">
      <c r="A24" s="15" t="s">
        <v>60</v>
      </c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v>28.12</v>
      </c>
      <c r="R24" s="16"/>
      <c r="S24" s="16"/>
      <c r="T24" s="16"/>
      <c r="U24" s="16"/>
      <c r="V24" s="16"/>
      <c r="W24" s="16"/>
      <c r="X24" s="16"/>
      <c r="Y24" s="16"/>
      <c r="Z24" s="16"/>
      <c r="AA24" s="16">
        <f t="shared" si="2"/>
        <v>28.12</v>
      </c>
    </row>
    <row r="25" spans="1:27" ht="34.5" customHeight="1">
      <c r="A25" s="15" t="s">
        <v>61</v>
      </c>
      <c r="B25" s="15"/>
      <c r="C25" s="15"/>
      <c r="D25" s="15"/>
      <c r="E25" s="15"/>
      <c r="F25" s="16"/>
      <c r="G25" s="16"/>
      <c r="H25" s="16">
        <v>15.54</v>
      </c>
      <c r="I25" s="16">
        <v>5</v>
      </c>
      <c r="J25" s="16">
        <v>10</v>
      </c>
      <c r="K25" s="16">
        <v>3</v>
      </c>
      <c r="L25" s="16">
        <v>20</v>
      </c>
      <c r="M25" s="16">
        <v>10</v>
      </c>
      <c r="N25" s="16">
        <v>28.96</v>
      </c>
      <c r="O25" s="16">
        <v>45</v>
      </c>
      <c r="P25" s="16">
        <v>10</v>
      </c>
      <c r="Q25" s="16"/>
      <c r="R25" s="16"/>
      <c r="S25" s="16"/>
      <c r="T25" s="16">
        <v>15</v>
      </c>
      <c r="U25" s="16">
        <v>8</v>
      </c>
      <c r="V25" s="16">
        <v>3</v>
      </c>
      <c r="W25" s="16"/>
      <c r="X25" s="16"/>
      <c r="Y25" s="16"/>
      <c r="Z25" s="16"/>
      <c r="AA25" s="16">
        <f t="shared" si="2"/>
        <v>173.5</v>
      </c>
    </row>
    <row r="26" spans="1:27" ht="34.5" customHeight="1">
      <c r="A26" s="7" t="s">
        <v>12</v>
      </c>
      <c r="B26" s="7"/>
      <c r="C26" s="7"/>
      <c r="D26" s="7"/>
      <c r="E26" s="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>
        <f>SUM(AA21:AA25)</f>
        <v>1959.8999999999996</v>
      </c>
    </row>
  </sheetData>
  <sheetProtection/>
  <mergeCells count="12">
    <mergeCell ref="B6:C6"/>
    <mergeCell ref="F6:T6"/>
    <mergeCell ref="V6:Y6"/>
    <mergeCell ref="A20:AA20"/>
    <mergeCell ref="A4:A7"/>
    <mergeCell ref="AA5:AA7"/>
    <mergeCell ref="A2:AA2"/>
    <mergeCell ref="X3:AA3"/>
    <mergeCell ref="B4:AA4"/>
    <mergeCell ref="B5:C5"/>
    <mergeCell ref="F5:T5"/>
    <mergeCell ref="V5:Y5"/>
  </mergeCells>
  <printOptions/>
  <pageMargins left="0.39305555555555555" right="0.39305555555555555" top="0.7868055555555555" bottom="0.4722222222222222" header="0.5118055555555555" footer="0.5118055555555555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="70" zoomScaleNormal="70" zoomScalePageLayoutView="0" workbookViewId="0" topLeftCell="A1">
      <selection activeCell="AA18" sqref="AA18"/>
    </sheetView>
  </sheetViews>
  <sheetFormatPr defaultColWidth="9.00390625" defaultRowHeight="14.25"/>
  <cols>
    <col min="1" max="1" width="29.375" style="3" customWidth="1"/>
    <col min="2" max="2" width="10.375" style="3" customWidth="1"/>
    <col min="3" max="3" width="11.75390625" style="3" customWidth="1"/>
    <col min="4" max="4" width="9.625" style="3" customWidth="1"/>
    <col min="5" max="5" width="11.25390625" style="4" customWidth="1"/>
    <col min="6" max="6" width="11.75390625" style="4" customWidth="1"/>
    <col min="7" max="8" width="10.375" style="4" customWidth="1"/>
    <col min="9" max="9" width="11.00390625" style="4" customWidth="1"/>
    <col min="10" max="10" width="10.75390625" style="4" customWidth="1"/>
    <col min="11" max="11" width="12.375" style="4" customWidth="1"/>
    <col min="12" max="12" width="9.125" style="4" customWidth="1"/>
    <col min="13" max="13" width="10.625" style="5" customWidth="1"/>
    <col min="14" max="14" width="9.125" style="5" customWidth="1"/>
    <col min="15" max="15" width="10.875" style="5" customWidth="1"/>
    <col min="16" max="16" width="8.75390625" style="5" customWidth="1"/>
    <col min="17" max="18" width="10.875" style="5" customWidth="1"/>
    <col min="19" max="19" width="11.75390625" style="5" customWidth="1"/>
    <col min="20" max="20" width="11.50390625" style="5" customWidth="1"/>
    <col min="21" max="21" width="8.375" style="5" customWidth="1"/>
    <col min="22" max="22" width="9.50390625" style="5" customWidth="1"/>
    <col min="23" max="23" width="12.50390625" style="5" customWidth="1"/>
  </cols>
  <sheetData>
    <row r="1" spans="1:23" ht="33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46.5" customHeight="1">
      <c r="A2" s="37" t="s">
        <v>82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9.25" customHeight="1">
      <c r="A3" s="38"/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40"/>
      <c r="N3" s="40"/>
      <c r="O3" s="40"/>
      <c r="P3" s="40"/>
      <c r="Q3" s="40"/>
      <c r="R3" s="40"/>
      <c r="S3" s="40"/>
      <c r="T3" s="40"/>
      <c r="U3" s="41" t="s">
        <v>62</v>
      </c>
      <c r="V3" s="41"/>
      <c r="W3" s="41"/>
    </row>
    <row r="4" spans="1:23" ht="32.25" customHeight="1">
      <c r="A4" s="42" t="s">
        <v>3</v>
      </c>
      <c r="B4" s="43" t="s">
        <v>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</row>
    <row r="5" spans="1:23" ht="27" customHeight="1">
      <c r="A5" s="42"/>
      <c r="B5" s="46" t="s">
        <v>5</v>
      </c>
      <c r="C5" s="46" t="s">
        <v>6</v>
      </c>
      <c r="D5" s="46" t="s">
        <v>7</v>
      </c>
      <c r="E5" s="43" t="s">
        <v>8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6" t="s">
        <v>9</v>
      </c>
      <c r="S5" s="43" t="s">
        <v>10</v>
      </c>
      <c r="T5" s="44"/>
      <c r="U5" s="44"/>
      <c r="V5" s="44"/>
      <c r="W5" s="47" t="s">
        <v>12</v>
      </c>
    </row>
    <row r="6" spans="1:23" s="1" customFormat="1" ht="46.5" customHeight="1">
      <c r="A6" s="42"/>
      <c r="B6" s="46" t="s">
        <v>13</v>
      </c>
      <c r="C6" s="48" t="s">
        <v>14</v>
      </c>
      <c r="D6" s="46" t="s">
        <v>15</v>
      </c>
      <c r="E6" s="43" t="s">
        <v>16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8" t="s">
        <v>17</v>
      </c>
      <c r="S6" s="43" t="s">
        <v>18</v>
      </c>
      <c r="T6" s="44"/>
      <c r="U6" s="44"/>
      <c r="V6" s="45"/>
      <c r="W6" s="49"/>
    </row>
    <row r="7" spans="1:23" s="1" customFormat="1" ht="98.25" customHeight="1">
      <c r="A7" s="42"/>
      <c r="B7" s="48" t="s">
        <v>63</v>
      </c>
      <c r="C7" s="48" t="s">
        <v>64</v>
      </c>
      <c r="D7" s="48" t="s">
        <v>65</v>
      </c>
      <c r="E7" s="48" t="s">
        <v>66</v>
      </c>
      <c r="F7" s="48" t="s">
        <v>67</v>
      </c>
      <c r="G7" s="48" t="s">
        <v>68</v>
      </c>
      <c r="H7" s="48" t="s">
        <v>27</v>
      </c>
      <c r="I7" s="48" t="s">
        <v>69</v>
      </c>
      <c r="J7" s="48" t="s">
        <v>70</v>
      </c>
      <c r="K7" s="48" t="s">
        <v>71</v>
      </c>
      <c r="L7" s="48" t="s">
        <v>72</v>
      </c>
      <c r="M7" s="48" t="s">
        <v>73</v>
      </c>
      <c r="N7" s="48" t="s">
        <v>74</v>
      </c>
      <c r="O7" s="48" t="s">
        <v>75</v>
      </c>
      <c r="P7" s="48" t="s">
        <v>76</v>
      </c>
      <c r="Q7" s="48" t="s">
        <v>77</v>
      </c>
      <c r="R7" s="48" t="s">
        <v>39</v>
      </c>
      <c r="S7" s="50" t="s">
        <v>78</v>
      </c>
      <c r="T7" s="50" t="s">
        <v>79</v>
      </c>
      <c r="U7" s="50" t="s">
        <v>80</v>
      </c>
      <c r="V7" s="50" t="s">
        <v>81</v>
      </c>
      <c r="W7" s="51"/>
    </row>
    <row r="8" spans="1:23" s="2" customFormat="1" ht="26.25" customHeight="1">
      <c r="A8" s="58" t="s">
        <v>45</v>
      </c>
      <c r="B8" s="52"/>
      <c r="C8" s="53">
        <v>423</v>
      </c>
      <c r="D8" s="53"/>
      <c r="E8" s="54"/>
      <c r="F8" s="54"/>
      <c r="G8" s="54">
        <v>13.99</v>
      </c>
      <c r="H8" s="54"/>
      <c r="I8" s="54"/>
      <c r="J8" s="54"/>
      <c r="K8" s="54">
        <f>20*0.9</f>
        <v>18</v>
      </c>
      <c r="L8" s="54">
        <f>10*0.9</f>
        <v>9</v>
      </c>
      <c r="M8" s="54"/>
      <c r="N8" s="54"/>
      <c r="O8" s="54"/>
      <c r="P8" s="54">
        <f>45*0.9</f>
        <v>40.5</v>
      </c>
      <c r="Q8" s="54"/>
      <c r="R8" s="54">
        <v>7.9</v>
      </c>
      <c r="S8" s="54">
        <f>3*0.9</f>
        <v>2.7</v>
      </c>
      <c r="T8" s="54"/>
      <c r="U8" s="54"/>
      <c r="V8" s="54"/>
      <c r="W8" s="54">
        <f>SUM(B8:V8)</f>
        <v>515.09</v>
      </c>
    </row>
    <row r="9" spans="1:23" s="2" customFormat="1" ht="26.25" customHeight="1">
      <c r="A9" s="55" t="s">
        <v>46</v>
      </c>
      <c r="B9" s="53">
        <v>187.38</v>
      </c>
      <c r="C9" s="52"/>
      <c r="D9" s="53">
        <f>300*0.9</f>
        <v>270</v>
      </c>
      <c r="E9" s="53"/>
      <c r="F9" s="53">
        <v>14.26</v>
      </c>
      <c r="G9" s="53"/>
      <c r="H9" s="53">
        <v>5</v>
      </c>
      <c r="I9" s="53">
        <f>10*0.9</f>
        <v>9</v>
      </c>
      <c r="J9" s="53">
        <f>3*0.9</f>
        <v>2.7</v>
      </c>
      <c r="K9" s="53"/>
      <c r="L9" s="53"/>
      <c r="M9" s="53">
        <f>45*0.9</f>
        <v>40.5</v>
      </c>
      <c r="N9" s="53">
        <f>10*0.9</f>
        <v>9</v>
      </c>
      <c r="O9" s="53">
        <f>46.5*0.9</f>
        <v>41.85</v>
      </c>
      <c r="P9" s="53"/>
      <c r="Q9" s="53">
        <v>41.83</v>
      </c>
      <c r="R9" s="53"/>
      <c r="S9" s="53"/>
      <c r="T9" s="53">
        <f>30*0.9</f>
        <v>27</v>
      </c>
      <c r="U9" s="53">
        <v>6.34</v>
      </c>
      <c r="V9" s="53">
        <v>6.34</v>
      </c>
      <c r="W9" s="54">
        <f>SUM(B9:V9)</f>
        <v>661.2</v>
      </c>
    </row>
    <row r="10" spans="1:23" s="2" customFormat="1" ht="26.25" customHeight="1">
      <c r="A10" s="55" t="s">
        <v>48</v>
      </c>
      <c r="B10" s="52"/>
      <c r="C10" s="52"/>
      <c r="D10" s="52"/>
      <c r="E10" s="53">
        <v>85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4">
        <f aca="true" t="shared" si="0" ref="W10:W18">SUM(B10:V10)</f>
        <v>85</v>
      </c>
    </row>
    <row r="11" spans="1:23" s="2" customFormat="1" ht="26.25" customHeight="1">
      <c r="A11" s="55" t="s">
        <v>49</v>
      </c>
      <c r="B11" s="52"/>
      <c r="C11" s="52"/>
      <c r="D11" s="52"/>
      <c r="E11" s="53">
        <v>45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4">
        <f t="shared" si="0"/>
        <v>45</v>
      </c>
    </row>
    <row r="12" spans="1:23" s="2" customFormat="1" ht="26.25" customHeight="1">
      <c r="A12" s="55" t="s">
        <v>83</v>
      </c>
      <c r="B12" s="52"/>
      <c r="C12" s="52"/>
      <c r="D12" s="52"/>
      <c r="E12" s="53">
        <v>50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4">
        <f t="shared" si="0"/>
        <v>50</v>
      </c>
    </row>
    <row r="13" spans="1:23" s="2" customFormat="1" ht="26.25" customHeight="1">
      <c r="A13" s="55" t="s">
        <v>51</v>
      </c>
      <c r="B13" s="52"/>
      <c r="C13" s="52"/>
      <c r="D13" s="52"/>
      <c r="E13" s="53">
        <v>50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4">
        <f t="shared" si="0"/>
        <v>50</v>
      </c>
    </row>
    <row r="14" spans="1:23" s="2" customFormat="1" ht="26.25" customHeight="1">
      <c r="A14" s="55" t="s">
        <v>52</v>
      </c>
      <c r="B14" s="52"/>
      <c r="C14" s="52"/>
      <c r="D14" s="52"/>
      <c r="E14" s="53">
        <v>50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>
        <f t="shared" si="0"/>
        <v>50</v>
      </c>
    </row>
    <row r="15" spans="1:23" s="2" customFormat="1" ht="26.25" customHeight="1">
      <c r="A15" s="55" t="s">
        <v>53</v>
      </c>
      <c r="B15" s="52"/>
      <c r="C15" s="52"/>
      <c r="D15" s="52"/>
      <c r="E15" s="53">
        <v>80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4">
        <f t="shared" si="0"/>
        <v>80</v>
      </c>
    </row>
    <row r="16" spans="1:23" s="2" customFormat="1" ht="26.25" customHeight="1">
      <c r="A16" s="55" t="s">
        <v>54</v>
      </c>
      <c r="B16" s="52"/>
      <c r="C16" s="52"/>
      <c r="D16" s="52"/>
      <c r="E16" s="53">
        <v>20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4">
        <f t="shared" si="0"/>
        <v>20</v>
      </c>
    </row>
    <row r="17" spans="1:23" s="2" customFormat="1" ht="26.25" customHeight="1">
      <c r="A17" s="55" t="s">
        <v>55</v>
      </c>
      <c r="B17" s="52"/>
      <c r="C17" s="52"/>
      <c r="D17" s="52"/>
      <c r="E17" s="53">
        <v>20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4">
        <f t="shared" si="0"/>
        <v>20</v>
      </c>
    </row>
    <row r="18" spans="1:23" ht="26.25" customHeight="1">
      <c r="A18" s="55" t="s">
        <v>84</v>
      </c>
      <c r="B18" s="53">
        <f>SUM(B8:B17)</f>
        <v>187.38</v>
      </c>
      <c r="C18" s="53">
        <f>SUM(C8:C17)</f>
        <v>423</v>
      </c>
      <c r="D18" s="53">
        <f>SUM(D8:D17)</f>
        <v>270</v>
      </c>
      <c r="E18" s="53">
        <f>SUM(E8:E17)</f>
        <v>400</v>
      </c>
      <c r="F18" s="53">
        <f>SUM(F8:F17)</f>
        <v>14.26</v>
      </c>
      <c r="G18" s="53">
        <f>SUM(G8:G17)</f>
        <v>13.99</v>
      </c>
      <c r="H18" s="53">
        <f>SUM(H8:H17)</f>
        <v>5</v>
      </c>
      <c r="I18" s="53">
        <f>SUM(I8:I17)</f>
        <v>9</v>
      </c>
      <c r="J18" s="53">
        <f>SUM(J8:J17)</f>
        <v>2.7</v>
      </c>
      <c r="K18" s="53">
        <f>SUM(K8:K17)</f>
        <v>18</v>
      </c>
      <c r="L18" s="53">
        <f>SUM(L8:L17)</f>
        <v>9</v>
      </c>
      <c r="M18" s="53">
        <f>SUM(M8:M17)</f>
        <v>40.5</v>
      </c>
      <c r="N18" s="53">
        <f>SUM(N8:N17)</f>
        <v>9</v>
      </c>
      <c r="O18" s="53">
        <f>SUM(O8:O17)</f>
        <v>41.85</v>
      </c>
      <c r="P18" s="53">
        <f>SUM(P8:P17)</f>
        <v>40.5</v>
      </c>
      <c r="Q18" s="53">
        <f>SUM(Q8:Q17)</f>
        <v>41.83</v>
      </c>
      <c r="R18" s="53">
        <f>SUM(R8:R17)</f>
        <v>7.9</v>
      </c>
      <c r="S18" s="53">
        <f>SUM(S8:S17)</f>
        <v>2.7</v>
      </c>
      <c r="T18" s="53">
        <f>SUM(T8:T17)</f>
        <v>27</v>
      </c>
      <c r="U18" s="53">
        <f>SUM(U8:U17)</f>
        <v>6.34</v>
      </c>
      <c r="V18" s="53">
        <f>SUM(V8:V17)</f>
        <v>6.34</v>
      </c>
      <c r="W18" s="54">
        <f t="shared" si="0"/>
        <v>1576.29</v>
      </c>
    </row>
    <row r="19" spans="1:23" ht="26.25" customHeight="1">
      <c r="A19" s="56" t="s">
        <v>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spans="1:26" ht="26.25" customHeight="1">
      <c r="A20" s="57" t="s">
        <v>57</v>
      </c>
      <c r="B20" s="54">
        <v>187.38</v>
      </c>
      <c r="C20" s="54">
        <v>423</v>
      </c>
      <c r="D20" s="54">
        <v>270</v>
      </c>
      <c r="E20" s="54">
        <v>400</v>
      </c>
      <c r="F20" s="54">
        <v>14.26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>
        <f>SUM(B20:V20)</f>
        <v>1294.64</v>
      </c>
      <c r="Z20" s="20"/>
    </row>
    <row r="21" spans="1:23" ht="26.25" customHeight="1">
      <c r="A21" s="57" t="s">
        <v>58</v>
      </c>
      <c r="B21" s="57"/>
      <c r="C21" s="57"/>
      <c r="D21" s="57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>
        <v>2.65</v>
      </c>
      <c r="P21" s="54"/>
      <c r="Q21" s="54"/>
      <c r="R21" s="54"/>
      <c r="S21" s="54"/>
      <c r="T21" s="54"/>
      <c r="U21" s="54"/>
      <c r="V21" s="54"/>
      <c r="W21" s="54">
        <f>SUM(B21:V21)</f>
        <v>2.65</v>
      </c>
    </row>
    <row r="22" spans="1:23" ht="26.25" customHeight="1">
      <c r="A22" s="57" t="s">
        <v>59</v>
      </c>
      <c r="B22" s="57"/>
      <c r="C22" s="57"/>
      <c r="D22" s="57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>
        <v>11.08</v>
      </c>
      <c r="P22" s="54">
        <v>40.5</v>
      </c>
      <c r="Q22" s="54">
        <v>41.83</v>
      </c>
      <c r="R22" s="54"/>
      <c r="S22" s="54"/>
      <c r="T22" s="54">
        <v>27</v>
      </c>
      <c r="U22" s="54">
        <v>6.34</v>
      </c>
      <c r="V22" s="54">
        <v>6.34</v>
      </c>
      <c r="W22" s="54">
        <f>SUM(B22:V22)</f>
        <v>133.09</v>
      </c>
    </row>
    <row r="23" spans="1:23" ht="26.25" customHeight="1">
      <c r="A23" s="57" t="s">
        <v>60</v>
      </c>
      <c r="B23" s="57"/>
      <c r="C23" s="57"/>
      <c r="D23" s="57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>
        <v>28.12</v>
      </c>
      <c r="P23" s="54"/>
      <c r="Q23" s="54"/>
      <c r="R23" s="54"/>
      <c r="S23" s="54"/>
      <c r="T23" s="54"/>
      <c r="U23" s="54"/>
      <c r="V23" s="54"/>
      <c r="W23" s="54">
        <f>SUM(B23:V23)</f>
        <v>28.12</v>
      </c>
    </row>
    <row r="24" spans="1:23" ht="26.25" customHeight="1">
      <c r="A24" s="57" t="s">
        <v>61</v>
      </c>
      <c r="B24" s="57"/>
      <c r="C24" s="57"/>
      <c r="D24" s="57"/>
      <c r="E24" s="54"/>
      <c r="F24" s="54"/>
      <c r="G24" s="54">
        <v>13.99</v>
      </c>
      <c r="H24" s="54">
        <v>5</v>
      </c>
      <c r="I24" s="54">
        <v>9</v>
      </c>
      <c r="J24" s="54">
        <v>2.7</v>
      </c>
      <c r="K24" s="54">
        <v>18</v>
      </c>
      <c r="L24" s="54">
        <v>9</v>
      </c>
      <c r="M24" s="54">
        <v>40.5</v>
      </c>
      <c r="N24" s="54">
        <v>9</v>
      </c>
      <c r="O24" s="54"/>
      <c r="P24" s="54"/>
      <c r="Q24" s="54"/>
      <c r="R24" s="54">
        <v>7.9</v>
      </c>
      <c r="S24" s="54">
        <v>2.7</v>
      </c>
      <c r="T24" s="54"/>
      <c r="U24" s="54"/>
      <c r="V24" s="54"/>
      <c r="W24" s="54">
        <f>SUM(B24:V24)</f>
        <v>117.79</v>
      </c>
    </row>
    <row r="25" spans="1:23" ht="26.25" customHeight="1">
      <c r="A25" s="58" t="s">
        <v>84</v>
      </c>
      <c r="B25" s="58"/>
      <c r="C25" s="58"/>
      <c r="D25" s="58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>
        <f>SUM(W20:W24)</f>
        <v>1576.29</v>
      </c>
    </row>
  </sheetData>
  <sheetProtection/>
  <mergeCells count="11">
    <mergeCell ref="A19:W19"/>
    <mergeCell ref="A4:A7"/>
    <mergeCell ref="W5:W7"/>
    <mergeCell ref="A1:W1"/>
    <mergeCell ref="A2:W2"/>
    <mergeCell ref="U3:W3"/>
    <mergeCell ref="B4:W4"/>
    <mergeCell ref="E5:Q5"/>
    <mergeCell ref="S5:V5"/>
    <mergeCell ref="E6:Q6"/>
    <mergeCell ref="S6:V6"/>
  </mergeCells>
  <printOptions horizontalCentered="1"/>
  <pageMargins left="0.4724409448818898" right="0.4724409448818898" top="0.7874015748031497" bottom="0.7086614173228347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2023-07-12T06:56:20Z</cp:lastPrinted>
  <dcterms:created xsi:type="dcterms:W3CDTF">2018-06-19T11:32:05Z</dcterms:created>
  <dcterms:modified xsi:type="dcterms:W3CDTF">2023-07-12T06:57:58Z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0794DFD7FCA2488CBAF58DC91E199517</vt:lpwstr>
  </property>
</Properties>
</file>