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分配表" sheetId="2" r:id="rId1"/>
  </sheets>
  <calcPr calcId="144525"/>
</workbook>
</file>

<file path=xl/sharedStrings.xml><?xml version="1.0" encoding="utf-8"?>
<sst xmlns="http://schemas.openxmlformats.org/spreadsheetml/2006/main" count="24" uniqueCount="14">
  <si>
    <t>附件1：</t>
  </si>
  <si>
    <t>2022年困难群众救助补助资金分配表</t>
  </si>
  <si>
    <t xml:space="preserve">       单位:万元</t>
  </si>
  <si>
    <t>区（单位）名称</t>
  </si>
  <si>
    <t>合计</t>
  </si>
  <si>
    <t>中央补助资金</t>
  </si>
  <si>
    <t>省级补助资金</t>
  </si>
  <si>
    <t>备  注</t>
  </si>
  <si>
    <t>资阳区</t>
  </si>
  <si>
    <t>赫山区</t>
  </si>
  <si>
    <t>大通湖区</t>
  </si>
  <si>
    <t>高新区</t>
  </si>
  <si>
    <t>市救助管理站(市未保中心)</t>
  </si>
  <si>
    <t>市社会福利服务中心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</si>
</sst>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2" fillId="22" borderId="5" applyNumberFormat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13" borderId="5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1" fillId="0" borderId="1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O17" sqref="O17"/>
    </sheetView>
  </sheetViews>
  <sheetFormatPr defaultColWidth="9" defaultRowHeight="13.5"/>
  <cols>
    <col min="1" max="1" width="27.125" customWidth="true"/>
    <col min="2" max="10" width="10.625" hidden="true" customWidth="true"/>
    <col min="11" max="13" width="12.625" customWidth="true"/>
    <col min="14" max="14" width="9.375" customWidth="true"/>
  </cols>
  <sheetData>
    <row r="1" ht="25.5" customHeight="true" spans="1:1">
      <c r="A1" s="2" t="s">
        <v>0</v>
      </c>
    </row>
    <row r="2" s="1" customFormat="true" ht="37.5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true" ht="30" customHeight="true" spans="1:14">
      <c r="A3" s="4"/>
      <c r="B3" s="4"/>
      <c r="C3" s="4"/>
      <c r="D3" s="4"/>
      <c r="E3" s="4"/>
      <c r="F3" s="9"/>
      <c r="G3" s="9"/>
      <c r="H3" s="9"/>
      <c r="I3" s="9"/>
      <c r="J3" s="9"/>
      <c r="K3" s="9"/>
      <c r="M3" s="9" t="s">
        <v>2</v>
      </c>
      <c r="N3" s="2"/>
    </row>
    <row r="4" s="1" customFormat="true" ht="26.1" customHeight="true" spans="1:14">
      <c r="A4" s="5" t="s">
        <v>3</v>
      </c>
      <c r="B4" s="5" t="s">
        <v>4</v>
      </c>
      <c r="C4" s="6" t="s">
        <v>5</v>
      </c>
      <c r="D4" s="6" t="s">
        <v>6</v>
      </c>
      <c r="E4" s="5" t="s">
        <v>4</v>
      </c>
      <c r="F4" s="6" t="s">
        <v>5</v>
      </c>
      <c r="G4" s="6" t="s">
        <v>6</v>
      </c>
      <c r="H4" s="5" t="s">
        <v>4</v>
      </c>
      <c r="I4" s="6" t="s">
        <v>5</v>
      </c>
      <c r="J4" s="6" t="s">
        <v>6</v>
      </c>
      <c r="K4" s="5" t="s">
        <v>4</v>
      </c>
      <c r="L4" s="6" t="s">
        <v>5</v>
      </c>
      <c r="M4" s="6" t="s">
        <v>6</v>
      </c>
      <c r="N4" s="5" t="s">
        <v>7</v>
      </c>
    </row>
    <row r="5" s="1" customFormat="true" ht="24" customHeight="true" spans="1:14">
      <c r="A5" s="5"/>
      <c r="B5" s="5"/>
      <c r="C5" s="6"/>
      <c r="D5" s="6"/>
      <c r="E5" s="5"/>
      <c r="F5" s="6"/>
      <c r="G5" s="6"/>
      <c r="H5" s="5"/>
      <c r="I5" s="6"/>
      <c r="J5" s="6"/>
      <c r="K5" s="5"/>
      <c r="L5" s="6"/>
      <c r="M5" s="6"/>
      <c r="N5" s="5"/>
    </row>
    <row r="6" s="1" customFormat="true" ht="28" customHeight="true" spans="1:14">
      <c r="A6" s="5" t="s">
        <v>8</v>
      </c>
      <c r="B6" s="7">
        <f t="shared" ref="B6:B11" si="0">SUM(C6:D6)</f>
        <v>6204</v>
      </c>
      <c r="C6" s="7">
        <f>5114</f>
        <v>5114</v>
      </c>
      <c r="D6" s="7">
        <f>1090</f>
        <v>1090</v>
      </c>
      <c r="E6" s="7">
        <f t="shared" ref="E6:E11" si="1">+F6+G6</f>
        <v>4784</v>
      </c>
      <c r="F6" s="7">
        <v>4185</v>
      </c>
      <c r="G6" s="7">
        <v>599</v>
      </c>
      <c r="H6" s="7">
        <f t="shared" ref="H6:H11" si="2">+I6+J6</f>
        <v>22</v>
      </c>
      <c r="I6" s="7">
        <v>27</v>
      </c>
      <c r="J6" s="7">
        <v>-5</v>
      </c>
      <c r="K6" s="7">
        <f t="shared" ref="K6:K11" si="3">SUM(L6:M6)</f>
        <v>1442</v>
      </c>
      <c r="L6" s="7">
        <f t="shared" ref="L6:L11" si="4">+C6-F6+I6</f>
        <v>956</v>
      </c>
      <c r="M6" s="7">
        <f t="shared" ref="M6:M11" si="5">+D6-G6+J6</f>
        <v>486</v>
      </c>
      <c r="N6" s="10"/>
    </row>
    <row r="7" s="1" customFormat="true" ht="28" customHeight="true" spans="1:14">
      <c r="A7" s="5" t="s">
        <v>9</v>
      </c>
      <c r="B7" s="7">
        <f t="shared" si="0"/>
        <v>10980</v>
      </c>
      <c r="C7" s="7">
        <f>9051</f>
        <v>9051</v>
      </c>
      <c r="D7" s="7">
        <f>1929</f>
        <v>1929</v>
      </c>
      <c r="E7" s="7">
        <f t="shared" si="1"/>
        <v>8776</v>
      </c>
      <c r="F7" s="7">
        <v>7747</v>
      </c>
      <c r="G7" s="7">
        <v>1029</v>
      </c>
      <c r="H7" s="7">
        <f t="shared" si="2"/>
        <v>62</v>
      </c>
      <c r="I7" s="7">
        <v>82</v>
      </c>
      <c r="J7" s="7">
        <v>-20</v>
      </c>
      <c r="K7" s="7">
        <f t="shared" si="3"/>
        <v>2266</v>
      </c>
      <c r="L7" s="7">
        <f t="shared" si="4"/>
        <v>1386</v>
      </c>
      <c r="M7" s="7">
        <f t="shared" si="5"/>
        <v>880</v>
      </c>
      <c r="N7" s="10"/>
    </row>
    <row r="8" s="1" customFormat="true" ht="28" customHeight="true" spans="1:14">
      <c r="A8" s="5" t="s">
        <v>10</v>
      </c>
      <c r="B8" s="7">
        <f t="shared" si="0"/>
        <v>1178</v>
      </c>
      <c r="C8" s="7">
        <v>971</v>
      </c>
      <c r="D8" s="7">
        <v>207</v>
      </c>
      <c r="E8" s="7">
        <f t="shared" si="1"/>
        <v>1032</v>
      </c>
      <c r="F8" s="7">
        <v>904</v>
      </c>
      <c r="G8" s="7">
        <v>128</v>
      </c>
      <c r="H8" s="7">
        <f t="shared" si="2"/>
        <v>0</v>
      </c>
      <c r="I8" s="7"/>
      <c r="J8" s="7"/>
      <c r="K8" s="7">
        <f t="shared" si="3"/>
        <v>146</v>
      </c>
      <c r="L8" s="7">
        <f t="shared" si="4"/>
        <v>67</v>
      </c>
      <c r="M8" s="7">
        <f t="shared" si="5"/>
        <v>79</v>
      </c>
      <c r="N8" s="10"/>
    </row>
    <row r="9" s="1" customFormat="true" ht="28" customHeight="true" spans="1:14">
      <c r="A9" s="5" t="s">
        <v>11</v>
      </c>
      <c r="B9" s="7">
        <f t="shared" si="0"/>
        <v>891</v>
      </c>
      <c r="C9" s="7">
        <v>735</v>
      </c>
      <c r="D9" s="7">
        <v>156</v>
      </c>
      <c r="E9" s="7">
        <f t="shared" si="1"/>
        <v>780</v>
      </c>
      <c r="F9" s="7">
        <v>702</v>
      </c>
      <c r="G9" s="7">
        <v>78</v>
      </c>
      <c r="H9" s="7">
        <f t="shared" si="2"/>
        <v>0</v>
      </c>
      <c r="I9" s="7"/>
      <c r="J9" s="7"/>
      <c r="K9" s="7">
        <f t="shared" si="3"/>
        <v>111</v>
      </c>
      <c r="L9" s="7">
        <f t="shared" si="4"/>
        <v>33</v>
      </c>
      <c r="M9" s="7">
        <f t="shared" si="5"/>
        <v>78</v>
      </c>
      <c r="N9" s="10"/>
    </row>
    <row r="10" s="1" customFormat="true" ht="28" customHeight="true" spans="1:14">
      <c r="A10" s="6" t="s">
        <v>12</v>
      </c>
      <c r="B10" s="7">
        <f t="shared" si="0"/>
        <v>559</v>
      </c>
      <c r="C10" s="7">
        <f>461</f>
        <v>461</v>
      </c>
      <c r="D10" s="7">
        <f>98</f>
        <v>98</v>
      </c>
      <c r="E10" s="7">
        <f t="shared" si="1"/>
        <v>467</v>
      </c>
      <c r="F10" s="7">
        <v>367</v>
      </c>
      <c r="G10" s="7">
        <v>100</v>
      </c>
      <c r="H10" s="7">
        <f t="shared" si="2"/>
        <v>-63</v>
      </c>
      <c r="I10" s="7">
        <v>-65</v>
      </c>
      <c r="J10" s="7">
        <v>2</v>
      </c>
      <c r="K10" s="7">
        <f t="shared" si="3"/>
        <v>29</v>
      </c>
      <c r="L10" s="7">
        <f t="shared" si="4"/>
        <v>29</v>
      </c>
      <c r="M10" s="7">
        <f t="shared" si="5"/>
        <v>0</v>
      </c>
      <c r="N10" s="10"/>
    </row>
    <row r="11" s="1" customFormat="true" ht="28" customHeight="true" spans="1:14">
      <c r="A11" s="5" t="s">
        <v>13</v>
      </c>
      <c r="B11" s="7">
        <f t="shared" si="0"/>
        <v>113</v>
      </c>
      <c r="C11" s="7">
        <f>93</f>
        <v>93</v>
      </c>
      <c r="D11" s="7">
        <v>20</v>
      </c>
      <c r="E11" s="7">
        <f t="shared" si="1"/>
        <v>51</v>
      </c>
      <c r="F11" s="7">
        <v>8</v>
      </c>
      <c r="G11" s="7">
        <v>43</v>
      </c>
      <c r="H11" s="7">
        <f t="shared" si="2"/>
        <v>-21</v>
      </c>
      <c r="I11" s="7">
        <v>-44</v>
      </c>
      <c r="J11" s="7">
        <v>23</v>
      </c>
      <c r="K11" s="7">
        <f t="shared" si="3"/>
        <v>41</v>
      </c>
      <c r="L11" s="7">
        <f t="shared" si="4"/>
        <v>41</v>
      </c>
      <c r="M11" s="7">
        <f t="shared" si="5"/>
        <v>0</v>
      </c>
      <c r="N11" s="10"/>
    </row>
    <row r="12" s="1" customFormat="true" ht="28" customHeight="true" spans="1:14">
      <c r="A12" s="5" t="s">
        <v>4</v>
      </c>
      <c r="B12" s="7">
        <f t="shared" ref="B12:M12" si="6">SUM(B6:B11)</f>
        <v>19925</v>
      </c>
      <c r="C12" s="7">
        <f t="shared" si="6"/>
        <v>16425</v>
      </c>
      <c r="D12" s="7">
        <f t="shared" si="6"/>
        <v>3500</v>
      </c>
      <c r="E12" s="7">
        <f>SUM(F12:G12)</f>
        <v>15890</v>
      </c>
      <c r="F12" s="7">
        <f t="shared" si="6"/>
        <v>13913</v>
      </c>
      <c r="G12" s="7">
        <f t="shared" si="6"/>
        <v>1977</v>
      </c>
      <c r="H12" s="7">
        <f t="shared" si="6"/>
        <v>0</v>
      </c>
      <c r="I12" s="7">
        <f t="shared" si="6"/>
        <v>0</v>
      </c>
      <c r="J12" s="7">
        <f t="shared" si="6"/>
        <v>0</v>
      </c>
      <c r="K12" s="7">
        <f t="shared" si="6"/>
        <v>4035</v>
      </c>
      <c r="L12" s="7">
        <f t="shared" si="6"/>
        <v>2512</v>
      </c>
      <c r="M12" s="7">
        <f t="shared" si="6"/>
        <v>1523</v>
      </c>
      <c r="N12" s="10"/>
    </row>
    <row r="13" ht="22" customHeight="true" spans="1:1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</sheetData>
  <mergeCells count="17">
    <mergeCell ref="A2:N2"/>
    <mergeCell ref="M3:N3"/>
    <mergeCell ref="A13:N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1.25972222222222" right="0.904861111111111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2020-07-11T01:27:00Z</dcterms:created>
  <cp:lastPrinted>2021-06-14T17:38:00Z</cp:lastPrinted>
  <dcterms:modified xsi:type="dcterms:W3CDTF">2022-07-19T15:34:39Z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