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775"/>
  </bookViews>
  <sheets>
    <sheet name="不得重复收取同类辅助操作类项目表" sheetId="1" r:id="rId1"/>
  </sheets>
  <definedNames>
    <definedName name="_xlnm._FilterDatabase" localSheetId="0" hidden="1">不得重复收取同类辅助操作类项目表!$A$5:$S$72</definedName>
    <definedName name="_xlnm.Print_Titles" localSheetId="0">不得重复收取同类辅助操作类项目表!$2:$5</definedName>
    <definedName name="_xlnm.Print_Area" localSheetId="0">不得重复收取同类辅助操作类项目表!$A$2:$S$72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<sst xmlns="http://schemas.openxmlformats.org/spreadsheetml/2006/main" count="549" uniqueCount="306">
  <si>
    <t>附件1-5</t>
  </si>
  <si>
    <t>益阳市不得重复收取辅助操作费的医疗服务价格项目表（征求意见稿）</t>
  </si>
  <si>
    <t>序号</t>
  </si>
  <si>
    <t>立项指南项目</t>
  </si>
  <si>
    <t>项目
编码</t>
  </si>
  <si>
    <t>项目
名称</t>
  </si>
  <si>
    <t>服务
产出</t>
  </si>
  <si>
    <t>价格构成</t>
  </si>
  <si>
    <t>加收项</t>
  </si>
  <si>
    <t>扩展项</t>
  </si>
  <si>
    <t>计价单位</t>
  </si>
  <si>
    <t>计价说明</t>
  </si>
  <si>
    <t>一类价格</t>
  </si>
  <si>
    <t>二类一档价格</t>
  </si>
  <si>
    <t>二类二档价格</t>
  </si>
  <si>
    <t>三类价格</t>
  </si>
  <si>
    <t>基层价格</t>
  </si>
  <si>
    <t>支付分类</t>
  </si>
  <si>
    <t>自付比例</t>
  </si>
  <si>
    <t>执行文号</t>
  </si>
  <si>
    <t>立项指南类别</t>
  </si>
  <si>
    <t>不得重复收取的辅助操作项目</t>
  </si>
  <si>
    <t>价格单位：元</t>
  </si>
  <si>
    <t>013306020030000</t>
  </si>
  <si>
    <t>根尖屏障手术费</t>
  </si>
  <si>
    <t>针对根尖孔未闭合或较宽大的情况，封闭根尖段建立屏障。</t>
  </si>
  <si>
    <t>所定价格涵盖手术计划、术区准备、清洁、填充、处理用物等步骤所需的人力资源和基本物质资源消耗。</t>
  </si>
  <si>
    <r>
      <rPr>
        <sz val="12"/>
        <color theme="1"/>
        <rFont val="Times New Roman"/>
        <charset val="0"/>
      </rPr>
      <t>01</t>
    </r>
    <r>
      <rPr>
        <sz val="12"/>
        <color theme="1"/>
        <rFont val="仿宋_GB2312"/>
        <charset val="134"/>
      </rPr>
      <t>儿童加收</t>
    </r>
  </si>
  <si>
    <r>
      <rPr>
        <sz val="12"/>
        <color theme="1"/>
        <rFont val="Times New Roman"/>
        <charset val="0"/>
      </rPr>
      <t>01</t>
    </r>
    <r>
      <rPr>
        <sz val="12"/>
        <color theme="1"/>
        <rFont val="仿宋_GB2312"/>
        <charset val="134"/>
      </rPr>
      <t>髓腔穿孔修补费</t>
    </r>
  </si>
  <si>
    <t>根管</t>
  </si>
  <si>
    <t>乙类</t>
  </si>
  <si>
    <t>益医保发〔2025〕17号</t>
  </si>
  <si>
    <t>口腔类</t>
  </si>
  <si>
    <t>术中显微成像辅助操作费</t>
  </si>
  <si>
    <t>013306020030001</t>
  </si>
  <si>
    <r>
      <rPr>
        <sz val="12"/>
        <color theme="1"/>
        <rFont val="宋体"/>
        <charset val="0"/>
      </rPr>
      <t>根尖屏障手术费</t>
    </r>
    <r>
      <rPr>
        <sz val="12"/>
        <color theme="1"/>
        <rFont val="Times New Roman"/>
        <charset val="0"/>
      </rPr>
      <t>-</t>
    </r>
    <r>
      <rPr>
        <sz val="12"/>
        <color theme="1"/>
        <rFont val="宋体"/>
        <charset val="0"/>
      </rPr>
      <t>儿童（加收）</t>
    </r>
  </si>
  <si>
    <t>013306020030100</t>
  </si>
  <si>
    <r>
      <rPr>
        <sz val="12"/>
        <color theme="1"/>
        <rFont val="仿宋_GB2312"/>
        <charset val="134"/>
      </rPr>
      <t>根尖屏障手术费</t>
    </r>
    <r>
      <rPr>
        <sz val="12"/>
        <color theme="1"/>
        <rFont val="Times New Roman"/>
        <charset val="0"/>
      </rPr>
      <t>-</t>
    </r>
    <r>
      <rPr>
        <sz val="12"/>
        <color theme="1"/>
        <rFont val="仿宋_GB2312"/>
        <charset val="134"/>
      </rPr>
      <t>髓腔穿孔修补费（扩展）</t>
    </r>
  </si>
  <si>
    <t>013105010080000</t>
  </si>
  <si>
    <t>根管再治疗费</t>
  </si>
  <si>
    <t>针对牙髓治疗后出现的问题进行的治疗。</t>
  </si>
  <si>
    <t>所定价格涵盖准备、取出、建立通道、处理用物等步骤所需的人力资源和基本物质资源消耗。</t>
  </si>
  <si>
    <t>甲类</t>
  </si>
  <si>
    <t>013105010160000</t>
  </si>
  <si>
    <t>牙脱敏治疗费</t>
  </si>
  <si>
    <t>通过各种方式处理牙面降低牙敏感症状。</t>
  </si>
  <si>
    <t>所定价格涵盖准备、清洁、脱敏、处理用物等步骤所需的人力资源和基本物质资源消耗。</t>
  </si>
  <si>
    <t>牙</t>
  </si>
  <si>
    <t>各类辅助操作费</t>
  </si>
  <si>
    <t>013105010060000</t>
  </si>
  <si>
    <t>根管冲洗费</t>
  </si>
  <si>
    <t>对根管进行冲洗消毒及感染控制。</t>
  </si>
  <si>
    <t>所定价格涵盖准备、冲洗、处理用物等步骤所需的人力资源和基本物质资源消耗。</t>
  </si>
  <si>
    <r>
      <rPr>
        <sz val="12"/>
        <color theme="1"/>
        <rFont val="Times New Roman"/>
        <charset val="0"/>
      </rPr>
      <t>01</t>
    </r>
    <r>
      <rPr>
        <sz val="12"/>
        <color theme="1"/>
        <rFont val="仿宋_GB2312"/>
        <charset val="134"/>
      </rPr>
      <t>根管封药费</t>
    </r>
  </si>
  <si>
    <t>微波辅助操作费</t>
  </si>
  <si>
    <t>013105010060100</t>
  </si>
  <si>
    <r>
      <rPr>
        <sz val="12"/>
        <color theme="1"/>
        <rFont val="仿宋_GB2312"/>
        <charset val="0"/>
      </rPr>
      <t>根管冲洗费</t>
    </r>
    <r>
      <rPr>
        <sz val="12"/>
        <color theme="1"/>
        <rFont val="Times New Roman"/>
        <charset val="0"/>
      </rPr>
      <t>-</t>
    </r>
    <r>
      <rPr>
        <sz val="12"/>
        <color theme="1"/>
        <rFont val="仿宋_GB2312"/>
        <charset val="0"/>
      </rPr>
      <t>根管</t>
    </r>
    <r>
      <rPr>
        <sz val="12"/>
        <color theme="1"/>
        <rFont val="Times New Roman"/>
        <charset val="0"/>
      </rPr>
      <t xml:space="preserve">
</t>
    </r>
    <r>
      <rPr>
        <sz val="12"/>
        <color theme="1"/>
        <rFont val="仿宋_GB2312"/>
        <charset val="0"/>
      </rPr>
      <t>封药费（扩展）</t>
    </r>
  </si>
  <si>
    <t>013105010350000</t>
  </si>
  <si>
    <t>口腔黏膜病局部药物治疗费</t>
  </si>
  <si>
    <t>通过各种方式对口腔黏膜局部病损进行治疗。</t>
  </si>
  <si>
    <r>
      <rPr>
        <sz val="12"/>
        <color indexed="8"/>
        <rFont val="仿宋_GB2312"/>
        <charset val="134"/>
      </rPr>
      <t>所定价格涵盖准备、注射</t>
    </r>
    <r>
      <rPr>
        <sz val="12"/>
        <color theme="1"/>
        <rFont val="Times New Roman"/>
        <charset val="0"/>
      </rPr>
      <t>/</t>
    </r>
    <r>
      <rPr>
        <sz val="12"/>
        <color indexed="8"/>
        <rFont val="仿宋_GB2312"/>
        <charset val="134"/>
      </rPr>
      <t>雾化</t>
    </r>
    <r>
      <rPr>
        <sz val="12"/>
        <color theme="1"/>
        <rFont val="Times New Roman"/>
        <charset val="0"/>
      </rPr>
      <t>/</t>
    </r>
    <r>
      <rPr>
        <sz val="12"/>
        <color indexed="8"/>
        <rFont val="仿宋_GB2312"/>
        <charset val="134"/>
      </rPr>
      <t>湿敷</t>
    </r>
    <r>
      <rPr>
        <sz val="12"/>
        <color theme="1"/>
        <rFont val="Times New Roman"/>
        <charset val="0"/>
      </rPr>
      <t>/</t>
    </r>
    <r>
      <rPr>
        <sz val="12"/>
        <color indexed="8"/>
        <rFont val="仿宋_GB2312"/>
        <charset val="134"/>
      </rPr>
      <t>局部封闭</t>
    </r>
    <r>
      <rPr>
        <sz val="12"/>
        <color theme="1"/>
        <rFont val="Times New Roman"/>
        <charset val="0"/>
      </rPr>
      <t>/</t>
    </r>
    <r>
      <rPr>
        <sz val="12"/>
        <color indexed="8"/>
        <rFont val="仿宋_GB2312"/>
        <charset val="134"/>
      </rPr>
      <t>穴位注射、处理用物等步骤所需的人力资源和基本物质资源消耗。</t>
    </r>
  </si>
  <si>
    <t>病灶</t>
  </si>
  <si>
    <r>
      <rPr>
        <sz val="12"/>
        <rFont val="宋体"/>
        <charset val="0"/>
      </rPr>
      <t>益医保发〔</t>
    </r>
    <r>
      <rPr>
        <sz val="12"/>
        <rFont val="Times New Roman"/>
        <charset val="0"/>
      </rPr>
      <t>2025</t>
    </r>
    <r>
      <rPr>
        <sz val="12"/>
        <rFont val="宋体"/>
        <charset val="0"/>
      </rPr>
      <t>〕</t>
    </r>
    <r>
      <rPr>
        <sz val="12"/>
        <rFont val="Times New Roman"/>
        <charset val="0"/>
      </rPr>
      <t>17</t>
    </r>
    <r>
      <rPr>
        <sz val="12"/>
        <rFont val="宋体"/>
        <charset val="0"/>
      </rPr>
      <t>号</t>
    </r>
  </si>
  <si>
    <t>013106000070000</t>
  </si>
  <si>
    <t>支气管镜治疗费
（特殊）</t>
  </si>
  <si>
    <t>通过支气管镜进行封堵、套圈、注药、球囊扩张，以及射频、微波、激光、凝固、冷冻、电凝、脉冲、光动力等各种特殊治疗，不含内镜检查费。</t>
  </si>
  <si>
    <t>所定价格涵盖设备准备、镜下治疗、处理用物等步骤所需的人力资源、设备运转成本消耗与基本物质资源消耗。</t>
  </si>
  <si>
    <t>次</t>
  </si>
  <si>
    <r>
      <rPr>
        <sz val="12"/>
        <rFont val="仿宋_GB2312"/>
        <charset val="134"/>
      </rPr>
      <t>益医保发〔2025〕6号</t>
    </r>
    <r>
      <rPr>
        <sz val="12"/>
        <rFont val="Times New Roman"/>
        <charset val="134"/>
      </rPr>
      <t>​</t>
    </r>
  </si>
  <si>
    <t>呼吸系统类</t>
  </si>
  <si>
    <t>各种能量类辅助操作费</t>
  </si>
  <si>
    <t>013112010120000</t>
  </si>
  <si>
    <t>妇科特殊治疗费</t>
  </si>
  <si>
    <t>通过各类方式对外阴、阴道或宫颈等部位的浅表病变进行的特殊治疗。</t>
  </si>
  <si>
    <t>所定价格涵盖准备、消毒、治疗、处理用物等步骤所需的人力资源和基本物质资源消耗。</t>
  </si>
  <si>
    <t>部位</t>
  </si>
  <si>
    <r>
      <rPr>
        <sz val="12"/>
        <rFont val="宋体"/>
        <charset val="0"/>
        <scheme val="minor"/>
      </rPr>
      <t>1.</t>
    </r>
    <r>
      <rPr>
        <sz val="12"/>
        <rFont val="宋体"/>
        <charset val="134"/>
        <scheme val="minor"/>
      </rPr>
      <t>部位指外阴、阴道、宫颈。</t>
    </r>
    <r>
      <rPr>
        <sz val="12"/>
        <rFont val="宋体"/>
        <charset val="0"/>
        <scheme val="minor"/>
      </rPr>
      <t xml:space="preserve">
2.</t>
    </r>
    <r>
      <rPr>
        <sz val="12"/>
        <rFont val="宋体"/>
        <charset val="134"/>
        <scheme val="minor"/>
      </rPr>
      <t>特殊治疗包括但不限于射频、微波、红外线、激光（包括光动力）、电熨、液氮、臭氧等各类治疗方式。</t>
    </r>
  </si>
  <si>
    <t>益医保发〔2025〕41号</t>
  </si>
  <si>
    <t>妇科</t>
  </si>
  <si>
    <t>013104010060000</t>
  </si>
  <si>
    <t>耳部治疗费（特殊）</t>
  </si>
  <si>
    <t>通过激光、射频、微波等各种方式对耳部进行特殊治疗。</t>
  </si>
  <si>
    <t>所定价格涵盖消毒、治疗、观察、记录、处理用物等步骤所需的人力资源和基本物质资源消耗。（不含内镜检查）</t>
  </si>
  <si>
    <r>
      <rPr>
        <sz val="12"/>
        <color indexed="8"/>
        <rFont val="Times New Roman"/>
        <charset val="0"/>
      </rPr>
      <t>01</t>
    </r>
    <r>
      <rPr>
        <sz val="12"/>
        <color indexed="8"/>
        <rFont val="仿宋_GB2312"/>
        <charset val="134"/>
      </rPr>
      <t>儿童加收</t>
    </r>
  </si>
  <si>
    <t>单侧</t>
  </si>
  <si>
    <r>
      <rPr>
        <sz val="12"/>
        <color indexed="8"/>
        <rFont val="宋体"/>
        <charset val="0"/>
        <scheme val="minor"/>
      </rPr>
      <t>1.</t>
    </r>
    <r>
      <rPr>
        <sz val="12"/>
        <color indexed="8"/>
        <rFont val="宋体"/>
        <charset val="134"/>
        <scheme val="minor"/>
      </rPr>
      <t>同一治疗位置只可收费一次。</t>
    </r>
    <r>
      <rPr>
        <sz val="12"/>
        <color indexed="8"/>
        <rFont val="宋体"/>
        <charset val="0"/>
        <scheme val="minor"/>
      </rPr>
      <t xml:space="preserve">
2.</t>
    </r>
    <r>
      <rPr>
        <sz val="12"/>
        <color indexed="8"/>
        <rFont val="宋体"/>
        <charset val="134"/>
        <scheme val="minor"/>
      </rPr>
      <t>常规治疗转特殊治疗按照</t>
    </r>
    <r>
      <rPr>
        <sz val="12"/>
        <color indexed="8"/>
        <rFont val="宋体"/>
        <charset val="0"/>
        <scheme val="minor"/>
      </rPr>
      <t>“</t>
    </r>
    <r>
      <rPr>
        <sz val="12"/>
        <color indexed="8"/>
        <rFont val="宋体"/>
        <charset val="134"/>
        <scheme val="minor"/>
      </rPr>
      <t>耳部治疗费</t>
    </r>
    <r>
      <rPr>
        <sz val="12"/>
        <color indexed="8"/>
        <rFont val="宋体"/>
        <charset val="0"/>
        <scheme val="minor"/>
      </rPr>
      <t>(</t>
    </r>
    <r>
      <rPr>
        <sz val="12"/>
        <color indexed="8"/>
        <rFont val="宋体"/>
        <charset val="134"/>
        <scheme val="minor"/>
      </rPr>
      <t>特殊</t>
    </r>
    <r>
      <rPr>
        <sz val="12"/>
        <color indexed="8"/>
        <rFont val="宋体"/>
        <charset val="0"/>
        <scheme val="minor"/>
      </rPr>
      <t>)”</t>
    </r>
    <r>
      <rPr>
        <sz val="12"/>
        <color indexed="8"/>
        <rFont val="宋体"/>
        <charset val="134"/>
        <scheme val="minor"/>
      </rPr>
      <t>收取。</t>
    </r>
  </si>
  <si>
    <t>益医保发〔2025〕7号</t>
  </si>
  <si>
    <t>耳鼻喉科</t>
  </si>
  <si>
    <t>013104010060001</t>
  </si>
  <si>
    <r>
      <rPr>
        <sz val="12"/>
        <color indexed="8"/>
        <rFont val="仿宋_GB2312"/>
        <charset val="134"/>
      </rPr>
      <t>耳部治疗费（特殊）</t>
    </r>
    <r>
      <rPr>
        <sz val="12"/>
        <color indexed="8"/>
        <rFont val="Times New Roman"/>
        <charset val="0"/>
      </rPr>
      <t>-</t>
    </r>
    <r>
      <rPr>
        <sz val="12"/>
        <color indexed="8"/>
        <rFont val="仿宋_GB2312"/>
        <charset val="134"/>
      </rPr>
      <t>儿童（加收）</t>
    </r>
  </si>
  <si>
    <t>013104020060000</t>
  </si>
  <si>
    <t>鼻部治疗费（特殊）</t>
  </si>
  <si>
    <t>通过等离子、激光、射频、微波等各种方式对鼻部部进行特殊治疗。</t>
  </si>
  <si>
    <r>
      <rPr>
        <sz val="12"/>
        <color indexed="8"/>
        <rFont val="宋体"/>
        <charset val="0"/>
        <scheme val="minor"/>
      </rPr>
      <t>1.</t>
    </r>
    <r>
      <rPr>
        <sz val="12"/>
        <color indexed="8"/>
        <rFont val="宋体"/>
        <charset val="134"/>
        <scheme val="minor"/>
      </rPr>
      <t>同一治疗位置只可收费一次。</t>
    </r>
    <r>
      <rPr>
        <sz val="12"/>
        <color indexed="8"/>
        <rFont val="宋体"/>
        <charset val="0"/>
        <scheme val="minor"/>
      </rPr>
      <t xml:space="preserve">
2.</t>
    </r>
    <r>
      <rPr>
        <sz val="12"/>
        <color indexed="8"/>
        <rFont val="宋体"/>
        <charset val="134"/>
        <scheme val="minor"/>
      </rPr>
      <t>常规治疗转特殊治疗按照</t>
    </r>
    <r>
      <rPr>
        <sz val="12"/>
        <color indexed="8"/>
        <rFont val="宋体"/>
        <charset val="0"/>
        <scheme val="minor"/>
      </rPr>
      <t>“</t>
    </r>
    <r>
      <rPr>
        <sz val="12"/>
        <color indexed="8"/>
        <rFont val="宋体"/>
        <charset val="134"/>
        <scheme val="minor"/>
      </rPr>
      <t>鼻部治疗费</t>
    </r>
    <r>
      <rPr>
        <sz val="12"/>
        <color indexed="8"/>
        <rFont val="宋体"/>
        <charset val="0"/>
        <scheme val="minor"/>
      </rPr>
      <t>(</t>
    </r>
    <r>
      <rPr>
        <sz val="12"/>
        <color indexed="8"/>
        <rFont val="宋体"/>
        <charset val="134"/>
        <scheme val="minor"/>
      </rPr>
      <t>特殊</t>
    </r>
    <r>
      <rPr>
        <sz val="12"/>
        <color indexed="8"/>
        <rFont val="宋体"/>
        <charset val="0"/>
        <scheme val="minor"/>
      </rPr>
      <t>)”</t>
    </r>
    <r>
      <rPr>
        <sz val="12"/>
        <color indexed="8"/>
        <rFont val="宋体"/>
        <charset val="134"/>
        <scheme val="minor"/>
      </rPr>
      <t>收取。</t>
    </r>
  </si>
  <si>
    <t>013104020060001</t>
  </si>
  <si>
    <r>
      <rPr>
        <sz val="12"/>
        <color rgb="FF000000"/>
        <rFont val="仿宋_GB2312"/>
        <charset val="0"/>
      </rPr>
      <t>鼻部治疗费（特殊）</t>
    </r>
    <r>
      <rPr>
        <sz val="12"/>
        <color rgb="FF000000"/>
        <rFont val="Times New Roman"/>
        <charset val="0"/>
      </rPr>
      <t>-</t>
    </r>
    <r>
      <rPr>
        <sz val="12"/>
        <color rgb="FF000000"/>
        <rFont val="仿宋_GB2312"/>
        <charset val="0"/>
      </rPr>
      <t>儿童（加收）</t>
    </r>
  </si>
  <si>
    <t>013104020090000</t>
  </si>
  <si>
    <r>
      <rPr>
        <sz val="12"/>
        <color rgb="FF000000"/>
        <rFont val="仿宋_GB2312"/>
        <charset val="0"/>
      </rPr>
      <t>咽喉部治疗费</t>
    </r>
    <r>
      <rPr>
        <sz val="12"/>
        <color rgb="FF000000"/>
        <rFont val="Times New Roman"/>
        <charset val="0"/>
      </rPr>
      <t xml:space="preserve">
</t>
    </r>
    <r>
      <rPr>
        <sz val="12"/>
        <color rgb="FF000000"/>
        <rFont val="仿宋_GB2312"/>
        <charset val="0"/>
      </rPr>
      <t>（特殊）</t>
    </r>
  </si>
  <si>
    <t>通过激光、射频、微波等各种方式对咽喉部进行特殊治疗。</t>
  </si>
  <si>
    <r>
      <rPr>
        <sz val="12"/>
        <color indexed="8"/>
        <rFont val="宋体"/>
        <charset val="0"/>
        <scheme val="minor"/>
      </rPr>
      <t>1.</t>
    </r>
    <r>
      <rPr>
        <sz val="12"/>
        <color indexed="8"/>
        <rFont val="宋体"/>
        <charset val="134"/>
        <scheme val="minor"/>
      </rPr>
      <t>同一治疗位置只可收费一次。</t>
    </r>
    <r>
      <rPr>
        <sz val="12"/>
        <color indexed="8"/>
        <rFont val="宋体"/>
        <charset val="0"/>
        <scheme val="minor"/>
      </rPr>
      <t xml:space="preserve">
2.</t>
    </r>
    <r>
      <rPr>
        <sz val="12"/>
        <color indexed="8"/>
        <rFont val="宋体"/>
        <charset val="134"/>
        <scheme val="minor"/>
      </rPr>
      <t>常规治疗转特殊治疗按照</t>
    </r>
    <r>
      <rPr>
        <sz val="12"/>
        <color indexed="8"/>
        <rFont val="宋体"/>
        <charset val="0"/>
        <scheme val="minor"/>
      </rPr>
      <t>“</t>
    </r>
    <r>
      <rPr>
        <sz val="12"/>
        <color indexed="8"/>
        <rFont val="宋体"/>
        <charset val="134"/>
        <scheme val="minor"/>
      </rPr>
      <t>咽喉部治疗费</t>
    </r>
    <r>
      <rPr>
        <sz val="12"/>
        <color indexed="8"/>
        <rFont val="宋体"/>
        <charset val="0"/>
        <scheme val="minor"/>
      </rPr>
      <t>(</t>
    </r>
    <r>
      <rPr>
        <sz val="12"/>
        <color indexed="8"/>
        <rFont val="宋体"/>
        <charset val="134"/>
        <scheme val="minor"/>
      </rPr>
      <t>特殊</t>
    </r>
    <r>
      <rPr>
        <sz val="12"/>
        <color indexed="8"/>
        <rFont val="宋体"/>
        <charset val="0"/>
        <scheme val="minor"/>
      </rPr>
      <t>)”</t>
    </r>
    <r>
      <rPr>
        <sz val="12"/>
        <color indexed="8"/>
        <rFont val="宋体"/>
        <charset val="134"/>
        <scheme val="minor"/>
      </rPr>
      <t>收取。</t>
    </r>
  </si>
  <si>
    <t>013104020090001</t>
  </si>
  <si>
    <r>
      <rPr>
        <sz val="12"/>
        <color rgb="FF000000"/>
        <rFont val="仿宋_GB2312"/>
        <charset val="0"/>
      </rPr>
      <t>咽喉部治疗费</t>
    </r>
    <r>
      <rPr>
        <sz val="12"/>
        <color rgb="FF000000"/>
        <rFont val="Times New Roman"/>
        <charset val="0"/>
      </rPr>
      <t xml:space="preserve">
</t>
    </r>
    <r>
      <rPr>
        <sz val="12"/>
        <color rgb="FF000000"/>
        <rFont val="仿宋_GB2312"/>
        <charset val="0"/>
      </rPr>
      <t>（特殊）</t>
    </r>
    <r>
      <rPr>
        <sz val="12"/>
        <color rgb="FF000000"/>
        <rFont val="Times New Roman"/>
        <charset val="0"/>
      </rPr>
      <t xml:space="preserve">-
</t>
    </r>
    <r>
      <rPr>
        <sz val="12"/>
        <color rgb="FF000000"/>
        <rFont val="仿宋_GB2312"/>
        <charset val="0"/>
      </rPr>
      <t>儿童（加收）</t>
    </r>
  </si>
  <si>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</si>
  <si>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</si>
  <si>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</si>
  <si>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</si>
  <si>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01儿童加收</t>
  </si>
  <si>
    <r>
      <rPr>
        <sz val="12"/>
        <color indexed="8"/>
        <rFont val="仿宋_GB2312"/>
        <charset val="134"/>
      </rPr>
      <t>瘘管</t>
    </r>
    <r>
      <rPr>
        <sz val="12"/>
        <color indexed="8"/>
        <rFont val="Times New Roman"/>
        <charset val="0"/>
      </rPr>
      <t>·</t>
    </r>
    <r>
      <rPr>
        <sz val="12"/>
        <color indexed="8"/>
        <rFont val="仿宋_GB2312"/>
        <charset val="134"/>
      </rPr>
      <t>次</t>
    </r>
  </si>
  <si>
    <t>示踪辅助操作费</t>
  </si>
  <si>
    <t>013305000090001</t>
  </si>
  <si>
    <r>
      <rPr>
        <sz val="12"/>
        <color indexed="8"/>
        <rFont val="仿宋_GB2312"/>
        <charset val="134"/>
      </rPr>
      <t>耳周瘘管切除费</t>
    </r>
    <r>
      <rPr>
        <sz val="12"/>
        <color indexed="8"/>
        <rFont val="Times New Roman"/>
        <charset val="0"/>
      </rPr>
      <t>-</t>
    </r>
    <r>
      <rPr>
        <sz val="12"/>
        <color indexed="8"/>
        <rFont val="仿宋_GB2312"/>
        <charset val="134"/>
      </rPr>
      <t>儿童（加收）</t>
    </r>
  </si>
  <si>
    <t>013305000100000</t>
  </si>
  <si>
    <t>腮裂病变切除费</t>
  </si>
  <si>
    <t>通过手术切除腮裂瘘管、囊肿、窦道等病变。</t>
  </si>
  <si>
    <t>所定价格涵盖手术计划、术区准备、消毒、切开、切除、缝合、止血、包扎、处理用物等步骤所需的人力资源和基本物质资源消耗。</t>
  </si>
  <si>
    <t>013305000100001</t>
  </si>
  <si>
    <r>
      <rPr>
        <sz val="12"/>
        <color rgb="FF000000"/>
        <rFont val="仿宋_GB2312"/>
        <charset val="0"/>
      </rPr>
      <t>腮裂病变切除费</t>
    </r>
    <r>
      <rPr>
        <sz val="12"/>
        <color rgb="FF000000"/>
        <rFont val="Times New Roman"/>
        <charset val="0"/>
      </rPr>
      <t xml:space="preserve">-
</t>
    </r>
    <r>
      <rPr>
        <sz val="12"/>
        <color rgb="FF000000"/>
        <rFont val="仿宋_GB2312"/>
        <charset val="0"/>
      </rPr>
      <t>儿童（加收）</t>
    </r>
  </si>
  <si>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</si>
  <si>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</si>
  <si>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</si>
  <si>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</si>
  <si>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r>
      <t>01</t>
    </r>
    <r>
      <rPr>
        <sz val="12"/>
        <rFont val="仿宋_GB2312"/>
        <charset val="0"/>
      </rPr>
      <t>儿童加收</t>
    </r>
    <r>
      <rPr>
        <sz val="12"/>
        <rFont val="Times New Roman"/>
        <charset val="0"/>
      </rPr>
      <t>30%</t>
    </r>
  </si>
  <si>
    <t>1.同一治疗位置使用多种能量源只可收取一次。
2.同时行常规治疗和特殊治疗的，按照“泌尿系镜下治疗费（特殊）”收取。</t>
  </si>
  <si>
    <t>泌尿系统类</t>
  </si>
  <si>
    <t>433110000210001</t>
  </si>
  <si>
    <r>
      <t>泌尿系镜下治疗费（特殊）</t>
    </r>
    <r>
      <rPr>
        <sz val="12"/>
        <rFont val="Times New Roman"/>
        <charset val="134"/>
      </rPr>
      <t>-</t>
    </r>
    <r>
      <rPr>
        <sz val="12"/>
        <rFont val="仿宋_GB2312"/>
        <charset val="134"/>
      </rPr>
      <t>儿童
（加收）</t>
    </r>
  </si>
  <si>
    <t>013114000020000</t>
  </si>
  <si>
    <r>
      <rPr>
        <sz val="12"/>
        <rFont val="仿宋_GB2312"/>
        <charset val="0"/>
      </rPr>
      <t>皮损治疗费</t>
    </r>
    <r>
      <rPr>
        <sz val="12"/>
        <rFont val="Times New Roman"/>
        <charset val="0"/>
      </rPr>
      <t xml:space="preserve">
</t>
    </r>
    <r>
      <rPr>
        <sz val="12"/>
        <rFont val="仿宋_GB2312"/>
        <charset val="0"/>
      </rPr>
      <t>（特殊）</t>
    </r>
  </si>
  <si>
    <t>通过冷冻、电凝、射频等各种能量源治疗皮损。</t>
  </si>
  <si>
    <t>所定价格涵盖皮肤消毒、特殊方式治疗等步骤所需的人力资源和基本物质资源消耗。</t>
  </si>
  <si>
    <r>
      <rPr>
        <sz val="12"/>
        <rFont val="仿宋_GB2312"/>
        <charset val="134"/>
      </rPr>
      <t>每个</t>
    </r>
    <r>
      <rPr>
        <sz val="12"/>
        <rFont val="Times New Roman"/>
        <charset val="0"/>
      </rPr>
      <t xml:space="preserve">
</t>
    </r>
    <r>
      <rPr>
        <sz val="12"/>
        <rFont val="仿宋_GB2312"/>
        <charset val="134"/>
      </rPr>
      <t>皮损</t>
    </r>
  </si>
  <si>
    <r>
      <rPr>
        <sz val="12"/>
        <rFont val="宋体"/>
        <charset val="134"/>
        <scheme val="minor"/>
      </rPr>
      <t>每个皮损以</t>
    </r>
    <r>
      <rPr>
        <sz val="12"/>
        <rFont val="宋体"/>
        <charset val="0"/>
        <scheme val="minor"/>
      </rPr>
      <t>9</t>
    </r>
    <r>
      <rPr>
        <sz val="12"/>
        <rFont val="宋体"/>
        <charset val="134"/>
        <scheme val="minor"/>
      </rPr>
      <t>平方厘米为基础计价，不足</t>
    </r>
    <r>
      <rPr>
        <sz val="12"/>
        <rFont val="宋体"/>
        <charset val="0"/>
        <scheme val="minor"/>
      </rPr>
      <t>9</t>
    </r>
    <r>
      <rPr>
        <sz val="12"/>
        <rFont val="宋体"/>
        <charset val="134"/>
        <scheme val="minor"/>
      </rPr>
      <t>平方厘米按一个计价，每增加一个皮损逐个递加收费。</t>
    </r>
  </si>
  <si>
    <t>体被系统类</t>
  </si>
  <si>
    <t>013316000030000</t>
  </si>
  <si>
    <t>浅表肿物去除费</t>
  </si>
  <si>
    <t>通过各种方式去除各部位皮肤、痣及皮下组织肿物。</t>
  </si>
  <si>
    <t>所定价格涵盖手术计划、术区准备、消毒、去除、缝合等步骤所需的人力资源和基本物质资源消耗。</t>
  </si>
  <si>
    <r>
      <rPr>
        <sz val="12"/>
        <rFont val="Times New Roman"/>
        <charset val="0"/>
      </rPr>
      <t>01</t>
    </r>
    <r>
      <rPr>
        <sz val="12"/>
        <rFont val="仿宋_GB2312"/>
        <charset val="134"/>
      </rPr>
      <t>儿童加收</t>
    </r>
    <r>
      <rPr>
        <sz val="12"/>
        <rFont val="Times New Roman"/>
        <charset val="0"/>
      </rPr>
      <t xml:space="preserve">
11</t>
    </r>
    <r>
      <rPr>
        <sz val="12"/>
        <rFont val="仿宋_GB2312"/>
        <charset val="134"/>
      </rPr>
      <t>累及重要器官或功能部位</t>
    </r>
  </si>
  <si>
    <t>个</t>
  </si>
  <si>
    <r>
      <rPr>
        <sz val="12"/>
        <rFont val="宋体"/>
        <charset val="134"/>
        <scheme val="minor"/>
      </rPr>
      <t>每个肿物以每平方厘米为基础计价，每增加</t>
    </r>
    <r>
      <rPr>
        <sz val="12"/>
        <rFont val="宋体"/>
        <charset val="0"/>
        <scheme val="minor"/>
      </rPr>
      <t>1</t>
    </r>
    <r>
      <rPr>
        <sz val="12"/>
        <rFont val="宋体"/>
        <charset val="134"/>
        <scheme val="minor"/>
      </rPr>
      <t>平方厘米加收</t>
    </r>
    <r>
      <rPr>
        <sz val="12"/>
        <rFont val="宋体"/>
        <charset val="0"/>
        <scheme val="minor"/>
      </rPr>
      <t>50%</t>
    </r>
    <r>
      <rPr>
        <sz val="12"/>
        <rFont val="宋体"/>
        <charset val="134"/>
        <scheme val="minor"/>
      </rPr>
      <t>，单肿物收费</t>
    </r>
    <r>
      <rPr>
        <sz val="12"/>
        <rFont val="宋体"/>
        <charset val="0"/>
        <scheme val="minor"/>
      </rPr>
      <t>900</t>
    </r>
    <r>
      <rPr>
        <sz val="12"/>
        <rFont val="宋体"/>
        <charset val="134"/>
        <scheme val="minor"/>
      </rPr>
      <t>元封顶。</t>
    </r>
  </si>
  <si>
    <t>013316000030001</t>
  </si>
  <si>
    <r>
      <rPr>
        <sz val="12"/>
        <rFont val="仿宋_GB2312"/>
        <charset val="134"/>
      </rPr>
      <t>浅表肿物去除费</t>
    </r>
    <r>
      <rPr>
        <sz val="12"/>
        <rFont val="Times New Roman"/>
        <charset val="0"/>
      </rPr>
      <t>-</t>
    </r>
    <r>
      <rPr>
        <sz val="12"/>
        <rFont val="仿宋_GB2312"/>
        <charset val="134"/>
      </rPr>
      <t>儿童（加收）</t>
    </r>
  </si>
  <si>
    <t>013316000030011</t>
  </si>
  <si>
    <r>
      <rPr>
        <sz val="12"/>
        <rFont val="仿宋_GB2312"/>
        <charset val="134"/>
      </rPr>
      <t>浅表肿物去除费</t>
    </r>
    <r>
      <rPr>
        <sz val="12"/>
        <rFont val="Times New Roman"/>
        <charset val="0"/>
      </rPr>
      <t>-</t>
    </r>
    <r>
      <rPr>
        <sz val="12"/>
        <rFont val="仿宋_GB2312"/>
        <charset val="134"/>
      </rPr>
      <t>累及重要器官或功能部位（加收）</t>
    </r>
  </si>
  <si>
    <r>
      <rPr>
        <sz val="12"/>
        <rFont val="宋体"/>
        <charset val="134"/>
        <scheme val="minor"/>
      </rPr>
      <t>每个肿物以每平方厘米为基础计价，每增加</t>
    </r>
    <r>
      <rPr>
        <sz val="12"/>
        <rFont val="宋体"/>
        <charset val="0"/>
        <scheme val="minor"/>
      </rPr>
      <t>1</t>
    </r>
    <r>
      <rPr>
        <sz val="12"/>
        <rFont val="宋体"/>
        <charset val="134"/>
        <scheme val="minor"/>
      </rPr>
      <t>平方厘米加收</t>
    </r>
    <r>
      <rPr>
        <sz val="12"/>
        <rFont val="宋体"/>
        <charset val="0"/>
        <scheme val="minor"/>
      </rPr>
      <t>50%</t>
    </r>
    <r>
      <rPr>
        <sz val="12"/>
        <rFont val="宋体"/>
        <charset val="134"/>
        <scheme val="minor"/>
      </rPr>
      <t>，累及重要器官或功能部位加收</t>
    </r>
    <r>
      <rPr>
        <sz val="12"/>
        <rFont val="宋体"/>
        <charset val="0"/>
        <scheme val="minor"/>
      </rPr>
      <t>440</t>
    </r>
    <r>
      <rPr>
        <sz val="12"/>
        <rFont val="宋体"/>
        <charset val="134"/>
        <scheme val="minor"/>
      </rPr>
      <t>元封顶。</t>
    </r>
  </si>
  <si>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</si>
  <si>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</si>
  <si>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</si>
  <si>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</si>
  <si>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</si>
  <si>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“模具设计与制作”包括但不限于体位固定器、射线挡块、剂量补偿物等放疗过程中涉及的各类模具制作步骤。</t>
  </si>
  <si>
    <t>益医保发〔2025〕22号</t>
  </si>
  <si>
    <t>放射治疗类</t>
  </si>
  <si>
    <t>013401020010001</t>
  </si>
  <si>
    <t>01放疗模拟定位-特殊影像模拟定位（加收）</t>
  </si>
  <si>
    <t>“特殊影像模拟定位”指使用磁共振（MR）、正电子发射计算机断层显像（PET-CT）等影像完成模拟定位。</t>
  </si>
  <si>
    <t>013401020010002</t>
  </si>
  <si>
    <t>02放疗模拟定位-简易模拟定位（减收）</t>
  </si>
  <si>
    <t>简易模拟定位指使用B超、X线定位。</t>
  </si>
  <si>
    <t>013401020010011</t>
  </si>
  <si>
    <t>11放疗模拟定位-运动管理（加收）</t>
  </si>
  <si>
    <t>“运动管理”，指基于植入金标、光学体表监测、呼吸控制等技术对周期性运动的肿瘤靶区进行限制、追踪照射或在周期性运动的特定时相控制机器出束照射。</t>
  </si>
  <si>
    <t>013401020010021</t>
  </si>
  <si>
    <t>21放疗模拟定位-立体定向放疗模拟定位（加收）</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</si>
  <si>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</si>
  <si>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</si>
  <si>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</si>
  <si>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</si>
  <si>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013401030020000</t>
  </si>
  <si>
    <t>外照射治疗
（光子线-适形）</t>
  </si>
  <si>
    <t>基于放疗计划，使用医用电子直线加速器或钴-60远距离治疗机等产生光子射线，实施外照射治疗。</t>
  </si>
  <si>
    <t>所定价格涵盖治疗摆位、体位固定、操作设备、出束治疗、实时监控、必要时使用射线挡块、剂量补偿物等过程中所需的人力资源、设备运转成本消耗与基本物耗。</t>
  </si>
  <si>
    <t>01超长靶区
11超高剂量率放疗加收100%
21图像引导加收10%</t>
  </si>
  <si>
    <t>引导类辅助操作</t>
  </si>
  <si>
    <t>013401030020001</t>
  </si>
  <si>
    <t>01外照射治疗
（光子线-适形）-
超长靶区（加收）</t>
  </si>
  <si>
    <t>“超长靶区”，指直线加速器电子线射野大于20×20cm，X线射野单边大于40cm。</t>
  </si>
  <si>
    <t>013401030020011</t>
  </si>
  <si>
    <t>11外照射治疗（光子线-适形）-超高剂量率放疗（加收）</t>
  </si>
  <si>
    <t>“超高剂量率放疗”，指使用超高剂量率(≥40 Gy/s)对肿瘤靶区进行照射的放疗方式。</t>
  </si>
  <si>
    <t>013401030020021</t>
  </si>
  <si>
    <t>21外照射治疗（光子线-适形）-图像引导（加收）</t>
  </si>
  <si>
    <t>013401030030000</t>
  </si>
  <si>
    <t>外照射治疗
（光子线-调强）</t>
  </si>
  <si>
    <t>基于放疗计划，使用医用电子直线加速器等产生的光子线，根据肿瘤靶区和其周围危及器官的三维空间关系进行束流强度调节，实施外照射治疗。</t>
  </si>
  <si>
    <t>01超长靶区
11超高剂量率放疗加收100%
21自适应放疗加收60%
31运动管理
41图像引导
51断层调强放疗加收80%
52容积旋转调强放疗加收30%</t>
  </si>
  <si>
    <t>013401030030001</t>
  </si>
  <si>
    <t>01外照射治疗
（光子线-调强）-超长靶区（加收）</t>
  </si>
  <si>
    <t>013401030030011</t>
  </si>
  <si>
    <t>11外照射治疗（光子线-调强）-超高剂量率放疗（加收）</t>
  </si>
  <si>
    <t>013401030030021</t>
  </si>
  <si>
    <t>21外照射治疗（光子线-调强）-自适应放疗（加收）</t>
  </si>
  <si>
    <t>“自适应放疗”，指在放疗过程中根据肿瘤退缩情况动态调整放疗计划的技术。</t>
  </si>
  <si>
    <t>013401030030031</t>
  </si>
  <si>
    <t>31外照射治疗（光子线-调强）-运动管理（加收）</t>
  </si>
  <si>
    <t>013401030030041</t>
  </si>
  <si>
    <t>41外照射治疗（光子线-调强）-图像引导（加收）</t>
  </si>
  <si>
    <t>013401030030051</t>
  </si>
  <si>
    <t>51外照射治疗（光子线-调强）-断层调强放疗（加收）</t>
  </si>
  <si>
    <t>013401030030052</t>
  </si>
  <si>
    <t>52外照射治疗（光子线-调强）-容积旋转调强放疗（加收）</t>
  </si>
  <si>
    <t>013401030040000</t>
  </si>
  <si>
    <t>外照射治疗
（光子线-立体定向）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</si>
  <si>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</si>
  <si>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</si>
  <si>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01自适应放疗加收60%
11运动管理
21超高剂量率放疗加收100%</t>
  </si>
  <si>
    <t>疗程</t>
  </si>
  <si>
    <t>每疗程5次，不足一个疗程的，每次按20%计费。本计价说明同时适用于加收项。</t>
  </si>
  <si>
    <t>013401030040001</t>
  </si>
  <si>
    <t>01外照射治疗（光子线-立体定向）-自适应放疗（加收）</t>
  </si>
  <si>
    <t>013401030040011</t>
  </si>
  <si>
    <t>11外照射治疗（光子线-立体定向）-运动管理（加收）</t>
  </si>
  <si>
    <t>013401030040021</t>
  </si>
  <si>
    <t>21外照射治疗（光子线-立体定向）-超高剂量率放疗（加收）</t>
  </si>
  <si>
    <t>013401030050000</t>
  </si>
  <si>
    <t>外照射治疗
（质子放疗）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</si>
  <si>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</si>
  <si>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所定价格涵盖治疗摆位、体位固定、图像引导、操作设备、运动管理、出束治疗、实时监控、必要时使用射线挡块、剂量补偿物等过程中所需的人力资源、设备运转成本消耗与基本物耗。</t>
  </si>
  <si>
    <t>每增加一次加收15000元，同一适应症每疗程最高不超过170000元。</t>
  </si>
  <si>
    <r>
      <rPr>
        <sz val="11"/>
        <rFont val="宋体"/>
        <charset val="134"/>
      </rPr>
      <t>待医疗机构申报后研究</t>
    </r>
  </si>
  <si>
    <t>丙类</t>
  </si>
  <si>
    <t>013401030060000</t>
  </si>
  <si>
    <t>外照射治疗
（重离子放疗）</t>
  </si>
  <si>
    <t>基于放疗计划，使用医用粒子加速器产生的重离子射线，对肿瘤靶区进行束流强度调节，实施外照射治疗。</t>
  </si>
  <si>
    <t>每增加一次加收16500元，同一适应症每疗程最高不超过198000元。</t>
  </si>
  <si>
    <t>013401030070000</t>
  </si>
  <si>
    <t>外照射治疗
（硼-中子俘获）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</si>
  <si>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</si>
  <si>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</si>
  <si>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</si>
  <si>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013402000010000</t>
  </si>
  <si>
    <t>内照射治疗
（核素常规）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</si>
  <si>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</si>
  <si>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</si>
  <si>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大剂量核素药物（加收100%）</t>
  </si>
  <si>
    <t>指60毫居及以下。</t>
  </si>
  <si>
    <t>433402000010001</t>
  </si>
  <si>
    <t>01内照射治疗
（核素常规）-
大剂量核素药物
（加收100%）</t>
  </si>
  <si>
    <t>超过60毫居的加收100%，超过100毫居的加收2次100%，限加收2次。</t>
  </si>
  <si>
    <t>013402000020000</t>
  </si>
  <si>
    <t>内照射治疗
（核素介入）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</si>
  <si>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</si>
  <si>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</si>
  <si>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</si>
  <si>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</si>
  <si>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</si>
  <si>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</si>
  <si>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</si>
  <si>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</si>
  <si>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</si>
  <si>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</si>
  <si>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</si>
  <si>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01内镜下辅助操作加收30%</t>
  </si>
  <si>
    <r>
      <rPr>
        <sz val="12"/>
        <color indexed="8"/>
        <rFont val="宋体"/>
        <charset val="134"/>
      </rPr>
      <t>胎</t>
    </r>
    <r>
      <rPr>
        <sz val="12"/>
        <color theme="1"/>
        <rFont val="宋体"/>
        <charset val="0"/>
      </rPr>
      <t>/</t>
    </r>
    <r>
      <rPr>
        <sz val="12"/>
        <color indexed="8"/>
        <rFont val="宋体"/>
        <charset val="134"/>
      </rPr>
      <t>次</t>
    </r>
  </si>
  <si>
    <r>
      <rPr>
        <sz val="12"/>
        <color theme="1"/>
        <rFont val="宋体"/>
        <charset val="134"/>
        <scheme val="minor"/>
      </rPr>
      <t>不使用增强高清胎儿镜的，按</t>
    </r>
    <r>
      <rPr>
        <sz val="12"/>
        <color indexed="8"/>
        <rFont val="宋体"/>
        <charset val="134"/>
        <scheme val="minor"/>
      </rPr>
      <t>400元/次计费。</t>
    </r>
  </si>
  <si>
    <t>产科类</t>
  </si>
  <si>
    <t>013112020150001</t>
  </si>
  <si>
    <t>胎盘血管交通支凝固治疗-内镜下辅助操作（加收）</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</si>
  <si>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</si>
  <si>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</si>
  <si>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</si>
  <si>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</si>
  <si>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r>
      <rPr>
        <sz val="12"/>
        <color theme="1"/>
        <rFont val="宋体"/>
        <charset val="0"/>
      </rPr>
      <t>01</t>
    </r>
    <r>
      <rPr>
        <sz val="12"/>
        <color indexed="8"/>
        <rFont val="宋体"/>
        <charset val="134"/>
      </rPr>
      <t>内镜下辅助操作</t>
    </r>
  </si>
  <si>
    <t>013314000080001</t>
  </si>
  <si>
    <r>
      <rPr>
        <sz val="12"/>
        <color indexed="8"/>
        <rFont val="宋体"/>
        <charset val="134"/>
      </rPr>
      <t>手术减胎</t>
    </r>
    <r>
      <rPr>
        <sz val="12"/>
        <color theme="1"/>
        <rFont val="宋体"/>
        <charset val="0"/>
      </rPr>
      <t>-</t>
    </r>
    <r>
      <rPr>
        <sz val="12"/>
        <color indexed="8"/>
        <rFont val="宋体"/>
        <charset val="134"/>
      </rPr>
      <t>内镜下辅助操作（加收）</t>
    </r>
  </si>
  <si>
    <t>胎/次</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</si>
  <si>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</si>
  <si>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</si>
  <si>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</si>
  <si>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</si>
  <si>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</si>
  <si>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血液系统类</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</si>
  <si>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</si>
  <si>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</si>
  <si>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</si>
  <si>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</si>
  <si>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血管</t>
  </si>
  <si>
    <t>1.同一血管多处减容按2根血管计价。
2.同时进行脑血管球囊扩张或脑血管支架置入，按脑血管球囊扩张费或脑血管支架置入费的20%计价。</t>
  </si>
  <si>
    <t>神经系统类</t>
  </si>
  <si>
    <t>013302000060001</t>
  </si>
  <si>
    <t>脑血管腔内减容费（介入）-
儿童（加收）</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</si>
  <si>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</si>
  <si>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</si>
  <si>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</si>
  <si>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</si>
  <si>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</si>
  <si>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016100000010000T</t>
  </si>
  <si>
    <t>美容治疗费
（光/激光）</t>
  </si>
  <si>
    <t>使用光源照射，改善皮肤状态。</t>
  </si>
  <si>
    <t>所定价格涵盖皮肤清洁、仪器操作、观察患者反应等步骤所需的人力资源和基本物质资源消耗。</t>
  </si>
  <si>
    <t>光斑</t>
  </si>
  <si>
    <r>
      <rPr>
        <sz val="12"/>
        <rFont val="宋体"/>
        <charset val="134"/>
        <scheme val="minor"/>
      </rPr>
      <t>有条件的医疗机构可自行设立加</t>
    </r>
    <r>
      <rPr>
        <sz val="12"/>
        <rFont val="宋体"/>
        <charset val="0"/>
        <scheme val="minor"/>
      </rPr>
      <t>/</t>
    </r>
    <r>
      <rPr>
        <sz val="12"/>
        <rFont val="宋体"/>
        <charset val="134"/>
        <scheme val="minor"/>
      </rPr>
      <t>减收项、扩展项，并报属地医保部门备案。</t>
    </r>
  </si>
  <si>
    <t>市场调节价</t>
  </si>
  <si>
    <t>益医保发〔2025〕18号</t>
  </si>
  <si>
    <t>美容整形类</t>
  </si>
  <si>
    <t>激光辅助操作费</t>
  </si>
  <si>
    <t>016100000020000T</t>
  </si>
  <si>
    <t>美容治疗费
（射频）</t>
  </si>
  <si>
    <t>通过射频技术，改善皮肤状态。</t>
  </si>
  <si>
    <t>平方厘米</t>
  </si>
  <si>
    <t>射频辅助操作费</t>
  </si>
  <si>
    <t>016100000040000T</t>
  </si>
  <si>
    <t>美容治疗费
（等离子）</t>
  </si>
  <si>
    <t>通过等离子技术，改善皮肤状态。</t>
  </si>
  <si>
    <t>等离子辅助操作费</t>
  </si>
  <si>
    <t>注：
1.仅提供照明、直接放大成像功能的通用型显微设备，纳入眼科、口腔等相关医疗服务价格项目价格构成，不再收取“术中显微成像辅助操作费”。
2.临床实践中，手术和治疗的操作多需辅助操作技术伴随进行，“医疗服务价格项目立项指南”中，对于应用辅助操作技术的手术或治疗合并设置了专门项目的，医疗机构按照立项指南专门项目收费，不得重复收取辅助操作费。例如，“心脏直视消融费”的价格构成已包含射频消融，不得重复收取“射频辅助操作费”;例如“泌尿系镜下治疗费（特殊）”服务产出明确为“通过电凝、冷冻、蒸汽、射频、微波等各种物理方式对泌尿系统及男性生殖系统病灶进行治疗”，不得再收取各类辅助操作费用。因此将此类项目（包括但不限于本表所列项目）单列表格予以明确，便于执行和监管。另外，指南落地映射时，由于我省原有多个项目有辅助操作加收，且随项目加收的辅助操作费已在指南落地时平移到项目价格中，因此需明确不得重复收费或进行价格调整。
3.本表目前只收录已发文指南部分，后续根据指南落地进度适时更新、同步执行。指南全部落地、新价格目录编制完成后，作为目录组成部分正式印发。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</si>
</sst>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 numFmtId="178" formatCode="0;[Red]0"/>
    <numFmt numFmtId="179" formatCode="0.0_ "/>
  </numFmts>
  <fonts count="58">
    <font>
      <sz val="12"/>
      <name val="宋体"/>
      <charset val="134"/>
    </font>
    <font>
      <sz val="12"/>
      <name val="Times New Roman"/>
      <charset val="0"/>
    </font>
    <font>
      <sz val="12"/>
      <name val="黑体"/>
      <charset val="134"/>
    </font>
    <font>
      <b/>
      <sz val="16"/>
      <name val="方正小标宋_GBK"/>
      <charset val="134"/>
    </font>
    <font>
      <b/>
      <sz val="12"/>
      <name val="仿宋_GB2312"/>
      <charset val="134"/>
    </font>
    <font>
      <b/>
      <sz val="12"/>
      <color rgb="FF000000"/>
      <name val="仿宋_GB2312"/>
      <charset val="134"/>
    </font>
    <font>
      <sz val="12"/>
      <name val="仿宋_GB2312"/>
      <charset val="134"/>
    </font>
    <font>
      <sz val="12"/>
      <color theme="1"/>
      <name val="Times New Roman"/>
      <charset val="0"/>
    </font>
    <font>
      <sz val="12"/>
      <color theme="1"/>
      <name val="仿宋_GB2312"/>
      <charset val="134"/>
    </font>
    <font>
      <sz val="12"/>
      <color theme="1"/>
      <name val="宋体"/>
      <charset val="0"/>
      <scheme val="minor"/>
    </font>
    <font>
      <sz val="11"/>
      <name val="Times New Roman"/>
      <charset val="0"/>
    </font>
    <font>
      <sz val="12"/>
      <name val="方正书宋_GBK"/>
      <charset val="134"/>
    </font>
    <font>
      <sz val="12"/>
      <color rgb="FF000000"/>
      <name val="仿宋_GB2312"/>
      <charset val="134"/>
    </font>
    <font>
      <sz val="12"/>
      <color theme="1"/>
      <name val="宋体"/>
      <charset val="0"/>
    </font>
    <font>
      <sz val="12"/>
      <color indexed="8"/>
      <name val="Times New Roman"/>
      <charset val="0"/>
    </font>
    <font>
      <sz val="11"/>
      <color theme="1"/>
      <name val="Times New Roman"/>
      <charset val="0"/>
    </font>
    <font>
      <sz val="12"/>
      <name val="Times New Roman"/>
      <charset val="134"/>
    </font>
    <font>
      <sz val="12"/>
      <color theme="1"/>
      <name val="宋体"/>
      <charset val="134"/>
    </font>
    <font>
      <sz val="12"/>
      <color theme="1"/>
      <name val="仿宋_GB2312"/>
      <charset val="0"/>
    </font>
    <font>
      <sz val="12"/>
      <color indexed="8"/>
      <name val="仿宋_GB2312"/>
      <charset val="134"/>
    </font>
    <font>
      <sz val="12"/>
      <name val="宋体"/>
      <charset val="0"/>
    </font>
    <font>
      <sz val="12"/>
      <name val="宋体"/>
      <charset val="0"/>
      <scheme val="minor"/>
    </font>
    <font>
      <sz val="12"/>
      <name val="仿宋_GB2312"/>
      <charset val="0"/>
    </font>
    <font>
      <sz val="11"/>
      <name val="Times New Roman"/>
      <charset val="134"/>
    </font>
    <font>
      <sz val="12"/>
      <color indexed="8"/>
      <name val="宋体"/>
      <charset val="0"/>
      <scheme val="minor"/>
    </font>
    <font>
      <sz val="12"/>
      <color rgb="FF000000"/>
      <name val="仿宋_GB2312"/>
      <charset val="0"/>
    </font>
    <font>
      <sz val="12"/>
      <name val="宋体"/>
      <charset val="134"/>
      <scheme val="minor"/>
    </font>
    <font>
      <sz val="12"/>
      <color rgb="FF000000"/>
      <name val="宋体"/>
      <charset val="134"/>
    </font>
    <font>
      <sz val="12"/>
      <color rgb="FF000000"/>
      <name val="宋体"/>
      <charset val="134"/>
      <scheme val="minor"/>
    </font>
    <font>
      <sz val="12"/>
      <color indexed="8"/>
      <name val="宋体"/>
      <charset val="134"/>
    </font>
    <font>
      <sz val="12"/>
      <color theme="1"/>
      <name val="宋体"/>
      <charset val="134"/>
      <scheme val="minor"/>
    </font>
    <font>
      <sz val="12"/>
      <color rgb="FF000000"/>
      <name val="宋体"/>
      <charset val="0"/>
    </font>
    <font>
      <strike/>
      <sz val="12"/>
      <name val="宋体"/>
      <charset val="0"/>
    </font>
    <font>
      <sz val="10"/>
      <name val="宋体"/>
      <charset val="134"/>
    </font>
    <font>
      <u/>
      <sz val="11"/>
      <color rgb="FF0000FF"/>
      <name val="宋体"/>
      <charset val="134"/>
      <scheme val="minor"/>
    </font>
    <font>
      <u/>
      <sz val="11"/>
      <color rgb="FF800080"/>
      <name val="宋体"/>
      <charset val="134"/>
      <scheme val="minor"/>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1"/>
      <color rgb="FF000000"/>
      <name val="宋体"/>
      <charset val="134"/>
    </font>
    <font>
      <sz val="12"/>
      <color rgb="FF000000"/>
      <name val="Times New Roman"/>
      <charset val="0"/>
    </font>
    <font>
      <sz val="12"/>
      <color indexed="8"/>
      <name val="宋体"/>
      <charset val="134"/>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2" borderId="8"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9" applyNumberFormat="0" applyFill="0" applyAlignment="0" applyProtection="0">
      <alignment vertical="center"/>
    </xf>
    <xf numFmtId="0" fontId="41" fillId="0" borderId="9" applyNumberFormat="0" applyFill="0" applyAlignment="0" applyProtection="0">
      <alignment vertical="center"/>
    </xf>
    <xf numFmtId="0" fontId="42" fillId="0" borderId="10" applyNumberFormat="0" applyFill="0" applyAlignment="0" applyProtection="0">
      <alignment vertical="center"/>
    </xf>
    <xf numFmtId="0" fontId="42" fillId="0" borderId="0" applyNumberFormat="0" applyFill="0" applyBorder="0" applyAlignment="0" applyProtection="0">
      <alignment vertical="center"/>
    </xf>
    <xf numFmtId="0" fontId="43" fillId="3" borderId="11" applyNumberFormat="0" applyAlignment="0" applyProtection="0">
      <alignment vertical="center"/>
    </xf>
    <xf numFmtId="0" fontId="44" fillId="4" borderId="12" applyNumberFormat="0" applyAlignment="0" applyProtection="0">
      <alignment vertical="center"/>
    </xf>
    <xf numFmtId="0" fontId="45" fillId="4" borderId="11" applyNumberFormat="0" applyAlignment="0" applyProtection="0">
      <alignment vertical="center"/>
    </xf>
    <xf numFmtId="0" fontId="46" fillId="5" borderId="13" applyNumberFormat="0" applyAlignment="0" applyProtection="0">
      <alignment vertical="center"/>
    </xf>
    <xf numFmtId="0" fontId="47" fillId="0" borderId="14" applyNumberFormat="0" applyFill="0" applyAlignment="0" applyProtection="0">
      <alignment vertical="center"/>
    </xf>
    <xf numFmtId="0" fontId="48" fillId="0" borderId="15" applyNumberFormat="0" applyFill="0" applyAlignment="0" applyProtection="0">
      <alignment vertical="center"/>
    </xf>
    <xf numFmtId="0" fontId="49" fillId="6" borderId="0" applyNumberFormat="0" applyBorder="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52" fillId="32" borderId="0" applyNumberFormat="0" applyBorder="0" applyAlignment="0" applyProtection="0">
      <alignment vertical="center"/>
    </xf>
    <xf numFmtId="0" fontId="53" fillId="0" borderId="0">
      <alignment vertical="center"/>
    </xf>
    <xf numFmtId="0" fontId="36" fillId="0" borderId="0">
      <alignment vertical="center"/>
    </xf>
    <xf numFmtId="0" fontId="54" fillId="0" borderId="0" applyProtection="0">
      <alignment vertical="center"/>
    </xf>
  </cellStyleXfs>
  <cellXfs count="129">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176" fontId="0" fillId="0" borderId="0" xfId="0" applyNumberFormat="1" applyFont="1"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horizontal="center" vertical="center" wrapText="1"/>
    </xf>
    <xf numFmtId="176" fontId="2" fillId="0" borderId="0" xfId="0" applyNumberFormat="1" applyFont="1" applyFill="1" applyAlignment="1">
      <alignment horizontal="left" vertical="center" wrapText="1"/>
    </xf>
    <xf numFmtId="176" fontId="3"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9" fontId="16" fillId="0" borderId="1" xfId="3"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9" fontId="1" fillId="0" borderId="1" xfId="3"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justify" vertical="center" wrapText="1"/>
    </xf>
    <xf numFmtId="0" fontId="23" fillId="0" borderId="1" xfId="0" applyFont="1" applyFill="1" applyBorder="1" applyAlignment="1">
      <alignment horizontal="center" vertical="center" wrapText="1"/>
    </xf>
    <xf numFmtId="177" fontId="2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24"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178" fontId="10" fillId="0" borderId="4"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2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 fontId="6"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1" fontId="1"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0" fontId="21" fillId="0" borderId="1" xfId="0" applyFont="1" applyFill="1" applyBorder="1" applyAlignment="1">
      <alignment vertical="center" wrapText="1"/>
    </xf>
    <xf numFmtId="178" fontId="10" fillId="0" borderId="1" xfId="0" applyNumberFormat="1" applyFont="1" applyFill="1" applyBorder="1" applyAlignment="1">
      <alignment horizontal="center" vertical="center"/>
    </xf>
    <xf numFmtId="9" fontId="6" fillId="0" borderId="1" xfId="3" applyNumberFormat="1" applyFont="1" applyFill="1" applyBorder="1" applyAlignment="1">
      <alignment horizontal="center" vertical="center" wrapText="1"/>
    </xf>
    <xf numFmtId="1" fontId="1" fillId="0" borderId="1" xfId="0" applyNumberFormat="1" applyFont="1" applyFill="1" applyBorder="1" applyAlignment="1">
      <alignment horizontal="left" vertical="center" wrapText="1"/>
    </xf>
    <xf numFmtId="0" fontId="26" fillId="0" borderId="1" xfId="0" applyFont="1" applyFill="1" applyBorder="1" applyAlignment="1">
      <alignment vertical="center" wrapText="1"/>
    </xf>
    <xf numFmtId="178" fontId="23"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9" fontId="26"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50" applyFont="1" applyFill="1" applyBorder="1" applyAlignment="1">
      <alignment horizontal="center" vertical="center" wrapText="1"/>
    </xf>
    <xf numFmtId="0" fontId="26" fillId="0" borderId="1" xfId="50" applyFont="1" applyFill="1" applyBorder="1" applyAlignment="1">
      <alignment horizontal="left" vertical="center" wrapText="1"/>
    </xf>
    <xf numFmtId="9" fontId="16" fillId="0" borderId="1" xfId="0" applyNumberFormat="1" applyFont="1" applyFill="1" applyBorder="1" applyAlignment="1">
      <alignment horizontal="center" vertical="center" wrapText="1"/>
    </xf>
    <xf numFmtId="177" fontId="27"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177" fontId="23" fillId="0" borderId="1" xfId="50" applyNumberFormat="1" applyFont="1" applyFill="1" applyBorder="1" applyAlignment="1">
      <alignment horizontal="center" vertical="center" wrapText="1"/>
    </xf>
    <xf numFmtId="0" fontId="28" fillId="0" borderId="1" xfId="0" applyFont="1" applyFill="1" applyBorder="1" applyAlignment="1">
      <alignment horizontal="justify" vertical="center"/>
    </xf>
    <xf numFmtId="0" fontId="0" fillId="0" borderId="1" xfId="50" applyFont="1" applyBorder="1" applyAlignment="1">
      <alignment horizontal="center" vertical="center" wrapText="1"/>
    </xf>
    <xf numFmtId="0" fontId="0" fillId="0" borderId="1" xfId="50" applyFont="1" applyBorder="1" applyAlignment="1">
      <alignment horizontal="left" vertical="center" wrapText="1"/>
    </xf>
    <xf numFmtId="0" fontId="0" fillId="0" borderId="1" xfId="50" applyFont="1" applyBorder="1" applyAlignment="1">
      <alignment vertical="center" wrapText="1"/>
    </xf>
    <xf numFmtId="0" fontId="26" fillId="0" borderId="1" xfId="50" applyFont="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26" fillId="0" borderId="1" xfId="50" applyFont="1" applyBorder="1" applyAlignment="1">
      <alignment vertical="center" wrapText="1"/>
    </xf>
    <xf numFmtId="0" fontId="0" fillId="0" borderId="7" xfId="0" applyFont="1" applyFill="1" applyBorder="1" applyAlignment="1">
      <alignment horizontal="center" vertical="center" wrapText="1"/>
    </xf>
    <xf numFmtId="176" fontId="0" fillId="0" borderId="5" xfId="0" applyNumberFormat="1" applyFont="1" applyFill="1" applyBorder="1" applyAlignment="1">
      <alignment horizontal="center" vertical="center" wrapText="1"/>
    </xf>
    <xf numFmtId="0" fontId="20" fillId="0" borderId="1" xfId="50" applyFont="1" applyFill="1" applyBorder="1" applyAlignment="1">
      <alignment vertical="center" wrapText="1"/>
    </xf>
    <xf numFmtId="0" fontId="0" fillId="0" borderId="1" xfId="50" applyFont="1" applyBorder="1" applyAlignment="1">
      <alignment horizontal="center" vertical="top" wrapText="1"/>
    </xf>
    <xf numFmtId="176" fontId="0" fillId="0" borderId="6" xfId="0" applyNumberFormat="1" applyFont="1" applyFill="1" applyBorder="1" applyAlignment="1">
      <alignment horizontal="center" vertical="center" wrapText="1"/>
    </xf>
    <xf numFmtId="0" fontId="26" fillId="0" borderId="1" xfId="50" applyFont="1" applyFill="1" applyBorder="1" applyAlignment="1">
      <alignment vertical="center" wrapText="1"/>
    </xf>
    <xf numFmtId="176" fontId="0" fillId="0" borderId="7" xfId="0" applyNumberFormat="1" applyFont="1" applyFill="1" applyBorder="1" applyAlignment="1">
      <alignment horizontal="center" vertical="center" wrapText="1"/>
    </xf>
    <xf numFmtId="0" fontId="0" fillId="0" borderId="1" xfId="50" applyFont="1" applyFill="1" applyBorder="1" applyAlignment="1">
      <alignment horizontal="lef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30" fillId="0" borderId="1" xfId="0" applyFont="1" applyFill="1" applyBorder="1" applyAlignment="1">
      <alignment vertical="center" wrapText="1"/>
    </xf>
    <xf numFmtId="9" fontId="17"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9" fillId="0" borderId="1" xfId="0" applyFont="1" applyFill="1" applyBorder="1" applyAlignment="1">
      <alignment vertical="center" wrapText="1"/>
    </xf>
    <xf numFmtId="179" fontId="0"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vertical="center" wrapText="1"/>
    </xf>
    <xf numFmtId="0" fontId="32"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176" fontId="33" fillId="0" borderId="0" xfId="0" applyNumberFormat="1" applyFont="1" applyFill="1" applyAlignment="1">
      <alignment horizontal="justify" vertical="center" wrapText="1"/>
    </xf>
    <xf numFmtId="176" fontId="33" fillId="0" borderId="0" xfId="0" applyNumberFormat="1" applyFont="1" applyFill="1" applyAlignment="1">
      <alignment horizontal="center" vertical="center" wrapText="1"/>
    </xf>
    <xf numFmtId="0" fontId="0" fillId="0" borderId="0" xfId="0" applyFill="1">
      <alignment vertical="center"/>
    </xf>
    <xf numFmtId="0" fontId="0" fillId="0" borderId="0" xfId="0" applyFont="1" applyFill="1">
      <alignment vertical="center"/>
    </xf>
    <xf numFmtId="0" fontId="0" fillId="0" borderId="0" xfId="0" applyFill="1" applyAlignment="1">
      <alignment horizontal="center" vertical="center"/>
    </xf>
    <xf numFmtId="0" fontId="7" fillId="0" borderId="1" xfId="0" applyFont="1" applyFill="1" applyBorder="1" applyAlignment="1" quotePrefix="1">
      <alignment horizontal="left" vertical="center" wrapText="1"/>
    </xf>
    <xf numFmtId="0" fontId="1"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9" fontId="1" fillId="0" borderId="1" xfId="0" applyNumberFormat="1" applyFont="1" applyFill="1" applyBorder="1" applyAlignment="1" quotePrefix="1">
      <alignment horizontal="center" vertical="center" wrapText="1"/>
    </xf>
    <xf numFmtId="0" fontId="0" fillId="0" borderId="1" xfId="0" applyFont="1" applyFill="1" applyBorder="1" applyAlignment="1" quotePrefix="1">
      <alignment horizontal="center" vertical="center" wrapText="1"/>
    </xf>
    <xf numFmtId="0" fontId="13" fillId="0" borderId="1" xfId="0" applyFont="1" applyFill="1" applyBorder="1" applyAlignment="1" quotePrefix="1">
      <alignment horizontal="center" vertical="center" wrapText="1"/>
    </xf>
    <xf numFmtId="0" fontId="31" fillId="0" borderId="1" xfId="0" applyFont="1" applyFill="1" applyBorder="1" applyAlignment="1" quotePrefix="1">
      <alignment horizontal="center" vertical="center" wrapText="1"/>
    </xf>
    <xf numFmtId="0" fontId="20"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 name="常规 28" xfId="51"/>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3"/>
  <sheetViews>
    <sheetView tabSelected="1" zoomScaleSheetLayoutView="90" workbookViewId="0">
      <selection activeCell="H55" sqref="H55"/>
    </sheetView>
  </sheetViews>
  <sheetFormatPr defaultColWidth="9" defaultRowHeight="14.25"/>
  <cols>
    <col min="1" max="1" width="5.95833333333333" style="4" customWidth="1"/>
    <col min="2" max="2" width="18.4666666666667" style="3" customWidth="1"/>
    <col min="3" max="3" width="20" style="3" customWidth="1"/>
    <col min="4" max="4" width="21.25" style="3" customWidth="1"/>
    <col min="5" max="5" width="21" style="5" customWidth="1"/>
    <col min="6" max="6" width="19.75" style="3" customWidth="1"/>
    <col min="7" max="7" width="13.125" style="3" customWidth="1"/>
    <col min="8" max="8" width="11.525" style="3" customWidth="1"/>
    <col min="9" max="9" width="19.5" style="3" customWidth="1"/>
    <col min="10" max="16" width="10.4166666666667" style="1" customWidth="1"/>
    <col min="17" max="17" width="21.75" style="3" customWidth="1"/>
    <col min="18" max="19" width="17.9166666666667" style="6" customWidth="1"/>
    <col min="20" max="16384" width="9" style="3"/>
  </cols>
  <sheetData>
    <row r="1" ht="18" customHeight="1" spans="1:19">
      <c r="A1" s="7" t="s">
        <v>0</v>
      </c>
      <c r="B1" s="7"/>
    </row>
    <row r="2" ht="50" customHeight="1" spans="1:19">
      <c r="A2" s="8" t="s">
        <v>1</v>
      </c>
      <c r="B2" s="9"/>
      <c r="C2" s="9"/>
      <c r="D2" s="9"/>
      <c r="E2" s="10"/>
      <c r="F2" s="9"/>
      <c r="G2" s="9"/>
      <c r="H2" s="9"/>
      <c r="I2" s="9"/>
      <c r="J2" s="9"/>
      <c r="K2" s="9"/>
      <c r="L2" s="9"/>
      <c r="M2" s="9"/>
      <c r="N2" s="9"/>
      <c r="O2" s="9"/>
      <c r="P2" s="9"/>
      <c r="Q2" s="9"/>
      <c r="R2" s="9"/>
      <c r="S2" s="9"/>
    </row>
    <row r="3" s="1" customFormat="1" ht="27" customHeight="1" spans="1:19">
      <c r="A3" s="11" t="s">
        <v>2</v>
      </c>
      <c r="B3" s="12" t="s">
        <v>3</v>
      </c>
      <c r="C3" s="12"/>
      <c r="D3" s="12"/>
      <c r="E3" s="13"/>
      <c r="F3" s="12"/>
      <c r="G3" s="12"/>
      <c r="H3" s="12"/>
      <c r="I3" s="12"/>
      <c r="J3" s="12"/>
      <c r="K3" s="12"/>
      <c r="L3" s="12"/>
      <c r="M3" s="12"/>
      <c r="N3" s="12"/>
      <c r="O3" s="12"/>
      <c r="P3" s="12"/>
      <c r="Q3" s="12"/>
      <c r="R3" s="12"/>
      <c r="S3" s="12"/>
    </row>
    <row r="4" s="1" customFormat="1" ht="35" customHeight="1" spans="1:19">
      <c r="A4" s="11"/>
      <c r="B4" s="14" t="s">
        <v>4</v>
      </c>
      <c r="C4" s="14" t="s">
        <v>5</v>
      </c>
      <c r="D4" s="14" t="s">
        <v>6</v>
      </c>
      <c r="E4" s="12" t="s">
        <v>7</v>
      </c>
      <c r="F4" s="12" t="s">
        <v>8</v>
      </c>
      <c r="G4" s="12" t="s">
        <v>9</v>
      </c>
      <c r="H4" s="12" t="s">
        <v>10</v>
      </c>
      <c r="I4" s="12" t="s">
        <v>11</v>
      </c>
      <c r="J4" s="15" t="s">
        <v>12</v>
      </c>
      <c r="K4" s="15" t="s">
        <v>13</v>
      </c>
      <c r="L4" s="15" t="s">
        <v>14</v>
      </c>
      <c r="M4" s="15" t="s">
        <v>15</v>
      </c>
      <c r="N4" s="15" t="s">
        <v>16</v>
      </c>
      <c r="O4" s="12" t="s">
        <v>17</v>
      </c>
      <c r="P4" s="12" t="s">
        <v>18</v>
      </c>
      <c r="Q4" s="12" t="s">
        <v>19</v>
      </c>
      <c r="R4" s="12" t="s">
        <v>20</v>
      </c>
      <c r="S4" s="12" t="s">
        <v>21</v>
      </c>
    </row>
    <row r="5" s="1" customFormat="1" ht="23" customHeight="1" spans="1:19">
      <c r="A5" s="11"/>
      <c r="B5" s="14"/>
      <c r="C5" s="14"/>
      <c r="D5" s="14"/>
      <c r="E5" s="12"/>
      <c r="F5" s="12"/>
      <c r="G5" s="12"/>
      <c r="H5" s="12"/>
      <c r="I5" s="12"/>
      <c r="J5" s="16" t="s">
        <v>22</v>
      </c>
      <c r="K5" s="16"/>
      <c r="L5" s="16"/>
      <c r="M5" s="16"/>
      <c r="N5" s="17"/>
      <c r="O5" s="12"/>
      <c r="P5" s="12"/>
      <c r="Q5" s="12"/>
      <c r="R5" s="12"/>
      <c r="S5" s="12"/>
    </row>
    <row r="6" s="1" customFormat="1" ht="37" customHeight="1" spans="1:19">
      <c r="A6" s="18">
        <v>1</v>
      </c>
      <c r="B6" s="19" t="s">
        <v>23</v>
      </c>
      <c r="C6" s="20" t="s">
        <v>24</v>
      </c>
      <c r="D6" s="21" t="s">
        <v>25</v>
      </c>
      <c r="E6" s="21" t="s">
        <v>26</v>
      </c>
      <c r="F6" s="19" t="s">
        <v>27</v>
      </c>
      <c r="G6" s="19" t="s">
        <v>28</v>
      </c>
      <c r="H6" s="20" t="s">
        <v>29</v>
      </c>
      <c r="I6" s="22"/>
      <c r="J6" s="23">
        <v>277</v>
      </c>
      <c r="K6" s="23">
        <v>249</v>
      </c>
      <c r="L6" s="23">
        <v>235</v>
      </c>
      <c r="M6" s="23">
        <v>212</v>
      </c>
      <c r="N6" s="23">
        <v>170</v>
      </c>
      <c r="O6" s="24" t="s">
        <v>30</v>
      </c>
      <c r="P6" s="25">
        <v>0.2</v>
      </c>
      <c r="Q6" s="26" t="s">
        <v>31</v>
      </c>
      <c r="R6" s="26" t="s">
        <v>32</v>
      </c>
      <c r="S6" s="27" t="s">
        <v>33</v>
      </c>
    </row>
    <row r="7" s="1" customFormat="1" ht="37" customHeight="1" spans="1:19">
      <c r="A7" s="18"/>
      <c r="B7" s="129" t="s">
        <v>34</v>
      </c>
      <c r="C7" s="28" t="s">
        <v>35</v>
      </c>
      <c r="D7" s="19"/>
      <c r="E7" s="19"/>
      <c r="F7" s="19"/>
      <c r="G7" s="19"/>
      <c r="H7" s="29"/>
      <c r="I7" s="22"/>
      <c r="J7" s="23">
        <v>83</v>
      </c>
      <c r="K7" s="23">
        <v>75</v>
      </c>
      <c r="L7" s="23">
        <v>71</v>
      </c>
      <c r="M7" s="23">
        <v>64</v>
      </c>
      <c r="N7" s="23">
        <v>51</v>
      </c>
      <c r="O7" s="30"/>
      <c r="P7" s="25"/>
      <c r="Q7" s="26"/>
      <c r="R7" s="26"/>
      <c r="S7" s="27"/>
    </row>
    <row r="8" s="1" customFormat="1" ht="37" customHeight="1" spans="1:19">
      <c r="A8" s="18"/>
      <c r="B8" s="19" t="s">
        <v>36</v>
      </c>
      <c r="C8" s="20" t="s">
        <v>37</v>
      </c>
      <c r="D8" s="19"/>
      <c r="E8" s="19"/>
      <c r="F8" s="19"/>
      <c r="G8" s="19"/>
      <c r="H8" s="31"/>
      <c r="I8" s="22"/>
      <c r="J8" s="23">
        <v>277</v>
      </c>
      <c r="K8" s="23">
        <v>249</v>
      </c>
      <c r="L8" s="23">
        <v>235</v>
      </c>
      <c r="M8" s="23">
        <v>212</v>
      </c>
      <c r="N8" s="23">
        <v>170</v>
      </c>
      <c r="O8" s="30"/>
      <c r="P8" s="25"/>
      <c r="Q8" s="26"/>
      <c r="R8" s="26"/>
      <c r="S8" s="27"/>
    </row>
    <row r="9" s="1" customFormat="1" ht="83" customHeight="1" spans="1:19">
      <c r="A9" s="18">
        <v>2</v>
      </c>
      <c r="B9" s="19" t="s">
        <v>38</v>
      </c>
      <c r="C9" s="20" t="s">
        <v>39</v>
      </c>
      <c r="D9" s="21" t="s">
        <v>40</v>
      </c>
      <c r="E9" s="21" t="s">
        <v>41</v>
      </c>
      <c r="F9" s="19"/>
      <c r="G9" s="19"/>
      <c r="H9" s="20" t="s">
        <v>29</v>
      </c>
      <c r="I9" s="22"/>
      <c r="J9" s="32">
        <v>99</v>
      </c>
      <c r="K9" s="32">
        <v>89</v>
      </c>
      <c r="L9" s="32">
        <v>84</v>
      </c>
      <c r="M9" s="32">
        <v>76</v>
      </c>
      <c r="N9" s="32">
        <v>61</v>
      </c>
      <c r="O9" s="33" t="s">
        <v>42</v>
      </c>
      <c r="P9" s="34">
        <v>0</v>
      </c>
      <c r="Q9" s="26" t="s">
        <v>31</v>
      </c>
      <c r="R9" s="26" t="s">
        <v>32</v>
      </c>
      <c r="S9" s="27" t="s">
        <v>33</v>
      </c>
    </row>
    <row r="10" s="2" customFormat="1" ht="81" customHeight="1" spans="1:19">
      <c r="A10" s="35">
        <v>3</v>
      </c>
      <c r="B10" s="129" t="s">
        <v>43</v>
      </c>
      <c r="C10" s="20" t="s">
        <v>44</v>
      </c>
      <c r="D10" s="21" t="s">
        <v>45</v>
      </c>
      <c r="E10" s="21" t="s">
        <v>46</v>
      </c>
      <c r="F10" s="19"/>
      <c r="G10" s="19"/>
      <c r="H10" s="20" t="s">
        <v>47</v>
      </c>
      <c r="I10" s="22"/>
      <c r="J10" s="32">
        <v>12</v>
      </c>
      <c r="K10" s="32">
        <v>11</v>
      </c>
      <c r="L10" s="32">
        <v>10</v>
      </c>
      <c r="M10" s="32">
        <v>9</v>
      </c>
      <c r="N10" s="32">
        <v>7</v>
      </c>
      <c r="O10" s="33" t="s">
        <v>42</v>
      </c>
      <c r="P10" s="34">
        <v>0</v>
      </c>
      <c r="Q10" s="36" t="s">
        <v>31</v>
      </c>
      <c r="R10" s="27" t="s">
        <v>32</v>
      </c>
      <c r="S10" s="37" t="s">
        <v>48</v>
      </c>
    </row>
    <row r="11" s="2" customFormat="1" ht="60" customHeight="1" spans="1:19">
      <c r="A11" s="35">
        <v>4</v>
      </c>
      <c r="B11" s="19" t="s">
        <v>49</v>
      </c>
      <c r="C11" s="20" t="s">
        <v>50</v>
      </c>
      <c r="D11" s="21" t="s">
        <v>51</v>
      </c>
      <c r="E11" s="21" t="s">
        <v>52</v>
      </c>
      <c r="F11" s="19"/>
      <c r="G11" s="19" t="s">
        <v>53</v>
      </c>
      <c r="H11" s="20" t="s">
        <v>29</v>
      </c>
      <c r="I11" s="22"/>
      <c r="J11" s="32">
        <v>32</v>
      </c>
      <c r="K11" s="32">
        <v>29</v>
      </c>
      <c r="L11" s="32">
        <v>27</v>
      </c>
      <c r="M11" s="32">
        <v>24</v>
      </c>
      <c r="N11" s="32">
        <v>19</v>
      </c>
      <c r="O11" s="33" t="s">
        <v>42</v>
      </c>
      <c r="P11" s="34">
        <v>0</v>
      </c>
      <c r="Q11" s="27" t="s">
        <v>31</v>
      </c>
      <c r="R11" s="27" t="s">
        <v>32</v>
      </c>
      <c r="S11" s="37" t="s">
        <v>54</v>
      </c>
    </row>
    <row r="12" s="2" customFormat="1" ht="51" customHeight="1" spans="1:19">
      <c r="A12" s="35"/>
      <c r="B12" s="19" t="s">
        <v>55</v>
      </c>
      <c r="C12" s="38" t="s">
        <v>56</v>
      </c>
      <c r="D12" s="19"/>
      <c r="E12" s="19"/>
      <c r="F12" s="19"/>
      <c r="G12" s="19"/>
      <c r="H12" s="31"/>
      <c r="I12" s="22"/>
      <c r="J12" s="32">
        <v>32</v>
      </c>
      <c r="K12" s="32">
        <v>29</v>
      </c>
      <c r="L12" s="32">
        <v>27</v>
      </c>
      <c r="M12" s="32">
        <v>24</v>
      </c>
      <c r="N12" s="32">
        <v>19</v>
      </c>
      <c r="O12" s="33"/>
      <c r="P12" s="34"/>
      <c r="Q12" s="30"/>
      <c r="R12" s="30"/>
      <c r="S12" s="31"/>
    </row>
    <row r="13" s="2" customFormat="1" ht="111" customHeight="1" spans="1:19">
      <c r="A13" s="35">
        <v>5</v>
      </c>
      <c r="B13" s="31" t="s">
        <v>57</v>
      </c>
      <c r="C13" s="39" t="s">
        <v>58</v>
      </c>
      <c r="D13" s="39" t="s">
        <v>59</v>
      </c>
      <c r="E13" s="40" t="s">
        <v>60</v>
      </c>
      <c r="F13" s="31"/>
      <c r="G13" s="31"/>
      <c r="H13" s="39" t="s">
        <v>61</v>
      </c>
      <c r="I13" s="41"/>
      <c r="J13" s="32">
        <v>18</v>
      </c>
      <c r="K13" s="32">
        <v>16</v>
      </c>
      <c r="L13" s="32">
        <v>15</v>
      </c>
      <c r="M13" s="32">
        <v>14</v>
      </c>
      <c r="N13" s="32">
        <v>11</v>
      </c>
      <c r="O13" s="24" t="s">
        <v>30</v>
      </c>
      <c r="P13" s="42">
        <v>0.1</v>
      </c>
      <c r="Q13" s="43" t="s">
        <v>62</v>
      </c>
      <c r="R13" s="28" t="s">
        <v>32</v>
      </c>
      <c r="S13" s="37" t="s">
        <v>48</v>
      </c>
    </row>
    <row r="14" s="2" customFormat="1" ht="118" customHeight="1" spans="1:19">
      <c r="A14" s="35">
        <v>6</v>
      </c>
      <c r="B14" s="130" t="s">
        <v>63</v>
      </c>
      <c r="C14" s="27" t="s">
        <v>64</v>
      </c>
      <c r="D14" s="27" t="s">
        <v>65</v>
      </c>
      <c r="E14" s="44" t="s">
        <v>66</v>
      </c>
      <c r="F14" s="30"/>
      <c r="G14" s="30"/>
      <c r="H14" s="27" t="s">
        <v>67</v>
      </c>
      <c r="I14" s="45"/>
      <c r="J14" s="30">
        <v>280</v>
      </c>
      <c r="K14" s="46">
        <f>J14*0.9</f>
        <v>252</v>
      </c>
      <c r="L14" s="46">
        <f>J14*0.85</f>
        <v>238</v>
      </c>
      <c r="M14" s="46">
        <f>L14*0.9</f>
        <v>214.2</v>
      </c>
      <c r="N14" s="46">
        <f>M14*0.8</f>
        <v>171.36</v>
      </c>
      <c r="O14" s="27" t="s">
        <v>30</v>
      </c>
      <c r="P14" s="25">
        <v>0.2</v>
      </c>
      <c r="Q14" s="27" t="s">
        <v>68</v>
      </c>
      <c r="R14" s="47" t="s">
        <v>69</v>
      </c>
      <c r="S14" s="37" t="s">
        <v>70</v>
      </c>
    </row>
    <row r="15" s="2" customFormat="1" ht="131" customHeight="1" spans="1:19">
      <c r="A15" s="30">
        <v>7</v>
      </c>
      <c r="B15" s="130" t="s">
        <v>71</v>
      </c>
      <c r="C15" s="27" t="s">
        <v>72</v>
      </c>
      <c r="D15" s="27" t="s">
        <v>73</v>
      </c>
      <c r="E15" s="44" t="s">
        <v>74</v>
      </c>
      <c r="F15" s="30"/>
      <c r="G15" s="30"/>
      <c r="H15" s="27" t="s">
        <v>75</v>
      </c>
      <c r="I15" s="48" t="s">
        <v>76</v>
      </c>
      <c r="J15" s="49">
        <v>106</v>
      </c>
      <c r="K15" s="50">
        <v>95.4</v>
      </c>
      <c r="L15" s="49">
        <v>90</v>
      </c>
      <c r="M15" s="49">
        <v>81</v>
      </c>
      <c r="N15" s="49">
        <v>81</v>
      </c>
      <c r="O15" s="27" t="s">
        <v>30</v>
      </c>
      <c r="P15" s="25">
        <v>0.2</v>
      </c>
      <c r="Q15" s="27" t="s">
        <v>77</v>
      </c>
      <c r="R15" s="27" t="s">
        <v>78</v>
      </c>
      <c r="S15" s="37" t="s">
        <v>48</v>
      </c>
    </row>
    <row r="16" s="2" customFormat="1" ht="42" customHeight="1" spans="1:19">
      <c r="A16" s="35">
        <v>8</v>
      </c>
      <c r="B16" s="29" t="s">
        <v>79</v>
      </c>
      <c r="C16" s="39" t="s">
        <v>80</v>
      </c>
      <c r="D16" s="39" t="s">
        <v>81</v>
      </c>
      <c r="E16" s="40" t="s">
        <v>82</v>
      </c>
      <c r="F16" s="51" t="s">
        <v>83</v>
      </c>
      <c r="G16" s="29"/>
      <c r="H16" s="39" t="s">
        <v>84</v>
      </c>
      <c r="I16" s="52" t="s">
        <v>85</v>
      </c>
      <c r="J16" s="53">
        <v>52</v>
      </c>
      <c r="K16" s="54">
        <f t="shared" ref="K16:K27" si="0">J16*0.9</f>
        <v>46.8</v>
      </c>
      <c r="L16" s="54">
        <f t="shared" ref="L16:L23" si="1">J16*0.85</f>
        <v>44.2</v>
      </c>
      <c r="M16" s="54">
        <f t="shared" ref="M16:M23" si="2">L16*0.9</f>
        <v>39.78</v>
      </c>
      <c r="N16" s="55">
        <f t="shared" ref="N16:N21" si="3">M16*0.8</f>
        <v>31.824</v>
      </c>
      <c r="O16" s="43" t="s">
        <v>30</v>
      </c>
      <c r="P16" s="25">
        <v>0.2</v>
      </c>
      <c r="Q16" s="39" t="s">
        <v>86</v>
      </c>
      <c r="R16" s="47" t="s">
        <v>87</v>
      </c>
      <c r="S16" s="37" t="s">
        <v>48</v>
      </c>
    </row>
    <row r="17" s="2" customFormat="1" ht="42" customHeight="1" spans="1:19">
      <c r="A17" s="35"/>
      <c r="B17" s="29" t="s">
        <v>88</v>
      </c>
      <c r="C17" s="39" t="s">
        <v>89</v>
      </c>
      <c r="D17" s="29"/>
      <c r="E17" s="56"/>
      <c r="F17" s="51"/>
      <c r="G17" s="29"/>
      <c r="H17" s="29"/>
      <c r="I17" s="52"/>
      <c r="J17" s="53">
        <v>16</v>
      </c>
      <c r="K17" s="54">
        <f t="shared" si="0"/>
        <v>14.4</v>
      </c>
      <c r="L17" s="54">
        <f t="shared" si="1"/>
        <v>13.6</v>
      </c>
      <c r="M17" s="54">
        <f t="shared" si="2"/>
        <v>12.24</v>
      </c>
      <c r="N17" s="55">
        <f t="shared" si="3"/>
        <v>9.792</v>
      </c>
      <c r="O17" s="30"/>
      <c r="P17" s="25"/>
      <c r="Q17" s="29"/>
      <c r="R17" s="30"/>
      <c r="S17" s="31"/>
    </row>
    <row r="18" s="2" customFormat="1" ht="42" customHeight="1" spans="1:19">
      <c r="A18" s="35">
        <v>9</v>
      </c>
      <c r="B18" s="29" t="s">
        <v>90</v>
      </c>
      <c r="C18" s="39" t="s">
        <v>91</v>
      </c>
      <c r="D18" s="39" t="s">
        <v>92</v>
      </c>
      <c r="E18" s="40" t="s">
        <v>82</v>
      </c>
      <c r="F18" s="51" t="s">
        <v>83</v>
      </c>
      <c r="G18" s="29"/>
      <c r="H18" s="39" t="s">
        <v>67</v>
      </c>
      <c r="I18" s="57" t="s">
        <v>93</v>
      </c>
      <c r="J18" s="53">
        <v>300</v>
      </c>
      <c r="K18" s="54">
        <f t="shared" si="0"/>
        <v>270</v>
      </c>
      <c r="L18" s="54">
        <f t="shared" si="1"/>
        <v>255</v>
      </c>
      <c r="M18" s="54">
        <f t="shared" si="2"/>
        <v>229.5</v>
      </c>
      <c r="N18" s="55">
        <f t="shared" si="3"/>
        <v>183.6</v>
      </c>
      <c r="O18" s="43" t="s">
        <v>30</v>
      </c>
      <c r="P18" s="25">
        <v>0.2</v>
      </c>
      <c r="Q18" s="39" t="s">
        <v>86</v>
      </c>
      <c r="R18" s="47" t="s">
        <v>87</v>
      </c>
      <c r="S18" s="37" t="s">
        <v>48</v>
      </c>
    </row>
    <row r="19" s="2" customFormat="1" ht="42" customHeight="1" spans="1:19">
      <c r="A19" s="35"/>
      <c r="B19" s="29" t="s">
        <v>94</v>
      </c>
      <c r="C19" s="58" t="s">
        <v>95</v>
      </c>
      <c r="D19" s="29"/>
      <c r="E19" s="56"/>
      <c r="F19" s="51"/>
      <c r="G19" s="29"/>
      <c r="H19" s="29"/>
      <c r="I19" s="57"/>
      <c r="J19" s="53">
        <v>90</v>
      </c>
      <c r="K19" s="54">
        <f t="shared" si="0"/>
        <v>81</v>
      </c>
      <c r="L19" s="54">
        <f t="shared" si="1"/>
        <v>76.5</v>
      </c>
      <c r="M19" s="54">
        <f t="shared" si="2"/>
        <v>68.85</v>
      </c>
      <c r="N19" s="55">
        <f t="shared" si="3"/>
        <v>55.08</v>
      </c>
      <c r="O19" s="30"/>
      <c r="P19" s="25"/>
      <c r="Q19" s="29"/>
      <c r="R19" s="30"/>
      <c r="S19" s="31"/>
    </row>
    <row r="20" s="2" customFormat="1" ht="51" customHeight="1" spans="1:19">
      <c r="A20" s="35">
        <v>10</v>
      </c>
      <c r="B20" s="29" t="s">
        <v>96</v>
      </c>
      <c r="C20" s="58" t="s">
        <v>97</v>
      </c>
      <c r="D20" s="39" t="s">
        <v>98</v>
      </c>
      <c r="E20" s="40" t="s">
        <v>82</v>
      </c>
      <c r="F20" s="51" t="s">
        <v>83</v>
      </c>
      <c r="G20" s="29"/>
      <c r="H20" s="39" t="s">
        <v>67</v>
      </c>
      <c r="I20" s="57" t="s">
        <v>99</v>
      </c>
      <c r="J20" s="23">
        <v>212</v>
      </c>
      <c r="K20" s="54">
        <f t="shared" si="0"/>
        <v>190.8</v>
      </c>
      <c r="L20" s="54">
        <f t="shared" si="1"/>
        <v>180.2</v>
      </c>
      <c r="M20" s="54">
        <f t="shared" si="2"/>
        <v>162.18</v>
      </c>
      <c r="N20" s="55">
        <f t="shared" si="3"/>
        <v>129.744</v>
      </c>
      <c r="O20" s="43" t="s">
        <v>30</v>
      </c>
      <c r="P20" s="25">
        <v>0.2</v>
      </c>
      <c r="Q20" s="59" t="s">
        <v>86</v>
      </c>
      <c r="R20" s="47" t="s">
        <v>87</v>
      </c>
      <c r="S20" s="37" t="s">
        <v>48</v>
      </c>
    </row>
    <row r="21" s="2" customFormat="1" ht="51" customHeight="1" spans="1:19">
      <c r="A21" s="35"/>
      <c r="B21" s="29" t="s">
        <v>100</v>
      </c>
      <c r="C21" s="58" t="s">
        <v>101</v>
      </c>
      <c r="D21" s="29"/>
      <c r="E21" s="56"/>
      <c r="F21" s="51"/>
      <c r="G21" s="29"/>
      <c r="H21" s="29"/>
      <c r="I21" s="57"/>
      <c r="J21" s="23">
        <v>64</v>
      </c>
      <c r="K21" s="54">
        <f t="shared" si="0"/>
        <v>57.6</v>
      </c>
      <c r="L21" s="54">
        <f t="shared" si="1"/>
        <v>54.4</v>
      </c>
      <c r="M21" s="54">
        <f t="shared" si="2"/>
        <v>48.96</v>
      </c>
      <c r="N21" s="55">
        <f t="shared" si="3"/>
        <v>39.168</v>
      </c>
      <c r="O21" s="30"/>
      <c r="P21" s="25"/>
      <c r="Q21" s="29"/>
      <c r="R21" s="30"/>
      <c r="S21" s="31"/>
    </row>
    <row r="22" ht="54" customHeight="1" spans="1:19">
      <c r="A22" s="60">
        <v>11</v>
      </c>
      <c r="B22" s="29" t="s">
        <v>102</v>
      </c>
      <c r="C22" s="59" t="s">
        <v>103</v>
      </c>
      <c r="D22" s="39" t="s">
        <v>104</v>
      </c>
      <c r="E22" s="61" t="s">
        <v>105</v>
      </c>
      <c r="F22" s="62" t="s">
        <v>106</v>
      </c>
      <c r="G22" s="39"/>
      <c r="H22" s="39" t="s">
        <v>107</v>
      </c>
      <c r="I22" s="63"/>
      <c r="J22" s="53">
        <v>598</v>
      </c>
      <c r="K22" s="54">
        <f t="shared" si="0"/>
        <v>538.2</v>
      </c>
      <c r="L22" s="54">
        <f t="shared" si="1"/>
        <v>508.3</v>
      </c>
      <c r="M22" s="54">
        <f t="shared" si="2"/>
        <v>457.47</v>
      </c>
      <c r="N22" s="55">
        <v>366</v>
      </c>
      <c r="O22" s="24" t="s">
        <v>42</v>
      </c>
      <c r="P22" s="25">
        <v>0</v>
      </c>
      <c r="Q22" s="64" t="s">
        <v>86</v>
      </c>
      <c r="R22" s="65" t="s">
        <v>87</v>
      </c>
      <c r="S22" s="64" t="s">
        <v>108</v>
      </c>
    </row>
    <row r="23" ht="54" customHeight="1" spans="1:19">
      <c r="A23" s="60"/>
      <c r="B23" s="29" t="s">
        <v>109</v>
      </c>
      <c r="C23" s="39" t="s">
        <v>110</v>
      </c>
      <c r="D23" s="29"/>
      <c r="E23" s="56"/>
      <c r="F23" s="62"/>
      <c r="G23" s="39"/>
      <c r="H23" s="29"/>
      <c r="I23" s="63"/>
      <c r="J23" s="53">
        <v>179</v>
      </c>
      <c r="K23" s="54">
        <f t="shared" si="0"/>
        <v>161.1</v>
      </c>
      <c r="L23" s="54">
        <f t="shared" si="1"/>
        <v>152.15</v>
      </c>
      <c r="M23" s="54">
        <f t="shared" si="2"/>
        <v>136.935</v>
      </c>
      <c r="N23" s="55">
        <f t="shared" ref="N23:N27" si="4">M23*0.8</f>
        <v>109.548</v>
      </c>
      <c r="O23" s="30"/>
      <c r="P23" s="25"/>
      <c r="Q23" s="64"/>
      <c r="R23" s="65"/>
      <c r="S23" s="64"/>
    </row>
    <row r="24" ht="54" customHeight="1" spans="1:19">
      <c r="A24" s="60">
        <v>12</v>
      </c>
      <c r="B24" s="29" t="s">
        <v>111</v>
      </c>
      <c r="C24" s="59" t="s">
        <v>112</v>
      </c>
      <c r="D24" s="39" t="s">
        <v>113</v>
      </c>
      <c r="E24" s="61" t="s">
        <v>114</v>
      </c>
      <c r="F24" s="62" t="s">
        <v>106</v>
      </c>
      <c r="G24" s="39"/>
      <c r="H24" s="39" t="s">
        <v>84</v>
      </c>
      <c r="I24" s="63"/>
      <c r="J24" s="53">
        <v>822</v>
      </c>
      <c r="K24" s="54">
        <f t="shared" si="0"/>
        <v>739.8</v>
      </c>
      <c r="L24" s="53">
        <v>658</v>
      </c>
      <c r="M24" s="54">
        <v>526</v>
      </c>
      <c r="N24" s="55">
        <f t="shared" si="4"/>
        <v>420.8</v>
      </c>
      <c r="O24" s="24" t="s">
        <v>42</v>
      </c>
      <c r="P24" s="25">
        <v>0</v>
      </c>
      <c r="Q24" s="64" t="s">
        <v>86</v>
      </c>
      <c r="R24" s="65" t="s">
        <v>87</v>
      </c>
      <c r="S24" s="64" t="s">
        <v>108</v>
      </c>
    </row>
    <row r="25" ht="54" customHeight="1" spans="1:19">
      <c r="A25" s="60"/>
      <c r="B25" s="29" t="s">
        <v>115</v>
      </c>
      <c r="C25" s="58" t="s">
        <v>116</v>
      </c>
      <c r="D25" s="29"/>
      <c r="E25" s="56"/>
      <c r="F25" s="62"/>
      <c r="G25" s="39"/>
      <c r="H25" s="29"/>
      <c r="I25" s="63"/>
      <c r="J25" s="53">
        <v>247</v>
      </c>
      <c r="K25" s="54">
        <f t="shared" si="0"/>
        <v>222.3</v>
      </c>
      <c r="L25" s="53">
        <v>197</v>
      </c>
      <c r="M25" s="54">
        <v>158</v>
      </c>
      <c r="N25" s="55">
        <f t="shared" si="4"/>
        <v>126.4</v>
      </c>
      <c r="O25" s="30"/>
      <c r="P25" s="25"/>
      <c r="Q25" s="64"/>
      <c r="R25" s="65"/>
      <c r="S25" s="64"/>
    </row>
    <row r="26" s="2" customFormat="1" ht="55" customHeight="1" spans="1:19">
      <c r="A26" s="35">
        <v>13</v>
      </c>
      <c r="B26" s="130" t="s">
        <v>117</v>
      </c>
      <c r="C26" s="27" t="s">
        <v>118</v>
      </c>
      <c r="D26" s="66" t="s">
        <v>119</v>
      </c>
      <c r="E26" s="66" t="s">
        <v>120</v>
      </c>
      <c r="F26" s="67" t="s">
        <v>121</v>
      </c>
      <c r="G26" s="68"/>
      <c r="H26" s="69" t="s">
        <v>67</v>
      </c>
      <c r="I26" s="70" t="s">
        <v>122</v>
      </c>
      <c r="J26" s="23">
        <v>2300</v>
      </c>
      <c r="K26" s="71">
        <f t="shared" si="0"/>
        <v>2070</v>
      </c>
      <c r="L26" s="71">
        <f>J26*0.85</f>
        <v>1955</v>
      </c>
      <c r="M26" s="71">
        <f>L26*0.9</f>
        <v>1759.5</v>
      </c>
      <c r="N26" s="71">
        <f t="shared" si="4"/>
        <v>1407.6</v>
      </c>
      <c r="O26" s="72" t="s">
        <v>30</v>
      </c>
      <c r="P26" s="42">
        <v>0.2</v>
      </c>
      <c r="Q26" s="69" t="s">
        <v>68</v>
      </c>
      <c r="R26" s="27" t="s">
        <v>123</v>
      </c>
      <c r="S26" s="37" t="s">
        <v>70</v>
      </c>
    </row>
    <row r="27" s="2" customFormat="1" ht="55" customHeight="1" spans="1:19">
      <c r="A27" s="35"/>
      <c r="B27" s="131" t="s">
        <v>124</v>
      </c>
      <c r="C27" s="69" t="s">
        <v>125</v>
      </c>
      <c r="D27" s="73"/>
      <c r="E27" s="73"/>
      <c r="F27" s="67"/>
      <c r="G27" s="68"/>
      <c r="H27" s="68"/>
      <c r="I27" s="70"/>
      <c r="J27" s="23">
        <v>690</v>
      </c>
      <c r="K27" s="71">
        <f t="shared" si="0"/>
        <v>621</v>
      </c>
      <c r="L27" s="71">
        <f>J27*0.85</f>
        <v>586.5</v>
      </c>
      <c r="M27" s="71">
        <f>L27*0.9</f>
        <v>527.85</v>
      </c>
      <c r="N27" s="71">
        <f t="shared" si="4"/>
        <v>422.28</v>
      </c>
      <c r="O27" s="42"/>
      <c r="P27" s="42"/>
      <c r="Q27" s="68"/>
      <c r="R27" s="30"/>
      <c r="S27" s="31"/>
    </row>
    <row r="28" s="2" customFormat="1" ht="104" customHeight="1" spans="1:19">
      <c r="A28" s="35">
        <v>14</v>
      </c>
      <c r="B28" s="130" t="s">
        <v>126</v>
      </c>
      <c r="C28" s="47" t="s">
        <v>127</v>
      </c>
      <c r="D28" s="27" t="s">
        <v>128</v>
      </c>
      <c r="E28" s="44" t="s">
        <v>129</v>
      </c>
      <c r="F28" s="67"/>
      <c r="G28" s="30"/>
      <c r="H28" s="27" t="s">
        <v>130</v>
      </c>
      <c r="I28" s="74" t="s">
        <v>131</v>
      </c>
      <c r="J28" s="75">
        <v>38</v>
      </c>
      <c r="K28" s="54">
        <v>34</v>
      </c>
      <c r="L28" s="54">
        <v>32</v>
      </c>
      <c r="M28" s="54">
        <v>29</v>
      </c>
      <c r="N28" s="54">
        <v>23</v>
      </c>
      <c r="O28" s="24" t="s">
        <v>30</v>
      </c>
      <c r="P28" s="42">
        <v>0.2</v>
      </c>
      <c r="Q28" s="27" t="s">
        <v>86</v>
      </c>
      <c r="R28" s="47" t="s">
        <v>132</v>
      </c>
      <c r="S28" s="37" t="s">
        <v>48</v>
      </c>
    </row>
    <row r="29" s="2" customFormat="1" ht="78" customHeight="1" spans="1:19">
      <c r="A29" s="35">
        <v>15</v>
      </c>
      <c r="B29" s="132" t="s">
        <v>133</v>
      </c>
      <c r="C29" s="76" t="s">
        <v>134</v>
      </c>
      <c r="D29" s="27" t="s">
        <v>135</v>
      </c>
      <c r="E29" s="44" t="s">
        <v>136</v>
      </c>
      <c r="F29" s="67" t="s">
        <v>137</v>
      </c>
      <c r="G29" s="30"/>
      <c r="H29" s="27" t="s">
        <v>138</v>
      </c>
      <c r="I29" s="77" t="s">
        <v>139</v>
      </c>
      <c r="J29" s="75">
        <v>175</v>
      </c>
      <c r="K29" s="54">
        <v>158</v>
      </c>
      <c r="L29" s="54">
        <v>149</v>
      </c>
      <c r="M29" s="54">
        <v>134</v>
      </c>
      <c r="N29" s="54">
        <v>107</v>
      </c>
      <c r="O29" s="76" t="s">
        <v>42</v>
      </c>
      <c r="P29" s="25">
        <v>0</v>
      </c>
      <c r="Q29" s="27" t="s">
        <v>86</v>
      </c>
      <c r="R29" s="47" t="s">
        <v>132</v>
      </c>
      <c r="S29" s="37" t="s">
        <v>70</v>
      </c>
    </row>
    <row r="30" s="2" customFormat="1" ht="42" customHeight="1" spans="1:19">
      <c r="A30" s="35"/>
      <c r="B30" s="130" t="s">
        <v>140</v>
      </c>
      <c r="C30" s="27" t="s">
        <v>141</v>
      </c>
      <c r="D30" s="30"/>
      <c r="E30" s="78"/>
      <c r="F30" s="67"/>
      <c r="G30" s="30"/>
      <c r="H30" s="30"/>
      <c r="I30" s="45"/>
      <c r="J30" s="75">
        <v>53</v>
      </c>
      <c r="K30" s="54">
        <v>47</v>
      </c>
      <c r="L30" s="54">
        <v>45</v>
      </c>
      <c r="M30" s="54">
        <v>40</v>
      </c>
      <c r="N30" s="54">
        <v>32</v>
      </c>
      <c r="O30" s="25"/>
      <c r="P30" s="25"/>
      <c r="Q30" s="30"/>
      <c r="R30" s="30"/>
      <c r="S30" s="31"/>
    </row>
    <row r="31" s="2" customFormat="1" ht="99" customHeight="1" spans="1:19">
      <c r="A31" s="35"/>
      <c r="B31" s="130" t="s">
        <v>142</v>
      </c>
      <c r="C31" s="27" t="s">
        <v>143</v>
      </c>
      <c r="D31" s="30"/>
      <c r="E31" s="78"/>
      <c r="F31" s="67"/>
      <c r="G31" s="30"/>
      <c r="H31" s="30"/>
      <c r="I31" s="74" t="s">
        <v>144</v>
      </c>
      <c r="J31" s="75">
        <v>88</v>
      </c>
      <c r="K31" s="54">
        <v>79</v>
      </c>
      <c r="L31" s="54">
        <v>75</v>
      </c>
      <c r="M31" s="54">
        <v>67</v>
      </c>
      <c r="N31" s="54">
        <v>54</v>
      </c>
      <c r="O31" s="25"/>
      <c r="P31" s="25"/>
      <c r="Q31" s="30"/>
      <c r="R31" s="30"/>
      <c r="S31" s="31"/>
    </row>
    <row r="32" ht="92" customHeight="1" spans="1:19">
      <c r="A32" s="60">
        <v>16</v>
      </c>
      <c r="B32" s="64" t="s">
        <v>145</v>
      </c>
      <c r="C32" s="64" t="s">
        <v>146</v>
      </c>
      <c r="D32" s="64" t="s">
        <v>147</v>
      </c>
      <c r="E32" s="79" t="s">
        <v>148</v>
      </c>
      <c r="F32" s="80" t="s">
        <v>149</v>
      </c>
      <c r="G32" s="64"/>
      <c r="H32" s="81" t="s">
        <v>67</v>
      </c>
      <c r="I32" s="82" t="s">
        <v>150</v>
      </c>
      <c r="J32" s="50">
        <v>693</v>
      </c>
      <c r="K32" s="50">
        <v>623.7</v>
      </c>
      <c r="L32" s="50">
        <v>589.05</v>
      </c>
      <c r="M32" s="50">
        <v>530.145</v>
      </c>
      <c r="N32" s="50">
        <v>530.145</v>
      </c>
      <c r="O32" s="64" t="s">
        <v>30</v>
      </c>
      <c r="P32" s="83">
        <v>0.2</v>
      </c>
      <c r="Q32" s="84" t="s">
        <v>151</v>
      </c>
      <c r="R32" s="64" t="s">
        <v>152</v>
      </c>
      <c r="S32" s="85" t="s">
        <v>108</v>
      </c>
    </row>
    <row r="33" ht="95" customHeight="1" spans="1:19">
      <c r="A33" s="60"/>
      <c r="B33" s="133" t="s">
        <v>153</v>
      </c>
      <c r="C33" s="64" t="s">
        <v>154</v>
      </c>
      <c r="D33" s="64"/>
      <c r="E33" s="79"/>
      <c r="F33" s="80"/>
      <c r="G33" s="64"/>
      <c r="H33" s="81" t="s">
        <v>67</v>
      </c>
      <c r="I33" s="82" t="s">
        <v>155</v>
      </c>
      <c r="J33" s="86">
        <f t="shared" ref="J33:N33" si="5">J32*0.5</f>
        <v>346.5</v>
      </c>
      <c r="K33" s="86">
        <f t="shared" si="5"/>
        <v>311.85</v>
      </c>
      <c r="L33" s="86">
        <f t="shared" si="5"/>
        <v>294.525</v>
      </c>
      <c r="M33" s="86">
        <f t="shared" si="5"/>
        <v>265.0725</v>
      </c>
      <c r="N33" s="86">
        <f t="shared" si="5"/>
        <v>265.0725</v>
      </c>
      <c r="O33" s="64" t="s">
        <v>30</v>
      </c>
      <c r="P33" s="83">
        <v>0.2</v>
      </c>
      <c r="Q33" s="84" t="s">
        <v>151</v>
      </c>
      <c r="R33" s="64" t="s">
        <v>152</v>
      </c>
      <c r="S33" s="85" t="s">
        <v>108</v>
      </c>
    </row>
    <row r="34" ht="54" customHeight="1" spans="1:19">
      <c r="A34" s="60"/>
      <c r="B34" s="64" t="s">
        <v>156</v>
      </c>
      <c r="C34" s="64" t="s">
        <v>157</v>
      </c>
      <c r="D34" s="64"/>
      <c r="E34" s="79"/>
      <c r="F34" s="80"/>
      <c r="G34" s="64"/>
      <c r="H34" s="81" t="s">
        <v>67</v>
      </c>
      <c r="I34" s="82" t="s">
        <v>158</v>
      </c>
      <c r="J34" s="86">
        <f t="shared" ref="J34:N34" si="6">-J32*0.4</f>
        <v>-277.2</v>
      </c>
      <c r="K34" s="86">
        <f t="shared" si="6"/>
        <v>-249.48</v>
      </c>
      <c r="L34" s="86">
        <f t="shared" si="6"/>
        <v>-235.62</v>
      </c>
      <c r="M34" s="86">
        <f t="shared" si="6"/>
        <v>-212.058</v>
      </c>
      <c r="N34" s="86">
        <f t="shared" si="6"/>
        <v>-212.058</v>
      </c>
      <c r="O34" s="64" t="s">
        <v>30</v>
      </c>
      <c r="P34" s="83">
        <v>0.2</v>
      </c>
      <c r="Q34" s="84" t="s">
        <v>151</v>
      </c>
      <c r="R34" s="64" t="s">
        <v>152</v>
      </c>
      <c r="S34" s="85" t="s">
        <v>108</v>
      </c>
    </row>
    <row r="35" ht="147" customHeight="1" spans="1:19">
      <c r="A35" s="60"/>
      <c r="B35" s="64" t="s">
        <v>159</v>
      </c>
      <c r="C35" s="64" t="s">
        <v>160</v>
      </c>
      <c r="D35" s="64"/>
      <c r="E35" s="79"/>
      <c r="F35" s="80"/>
      <c r="G35" s="64"/>
      <c r="H35" s="81" t="s">
        <v>67</v>
      </c>
      <c r="I35" s="82" t="s">
        <v>161</v>
      </c>
      <c r="J35" s="86">
        <f t="shared" ref="J35:N35" si="7">J32*0.3</f>
        <v>207.9</v>
      </c>
      <c r="K35" s="86">
        <f t="shared" si="7"/>
        <v>187.11</v>
      </c>
      <c r="L35" s="86">
        <f t="shared" si="7"/>
        <v>176.715</v>
      </c>
      <c r="M35" s="86">
        <f t="shared" si="7"/>
        <v>159.0435</v>
      </c>
      <c r="N35" s="86">
        <f t="shared" si="7"/>
        <v>159.0435</v>
      </c>
      <c r="O35" s="64" t="s">
        <v>30</v>
      </c>
      <c r="P35" s="83">
        <v>0.2</v>
      </c>
      <c r="Q35" s="84" t="s">
        <v>151</v>
      </c>
      <c r="R35" s="64" t="s">
        <v>152</v>
      </c>
      <c r="S35" s="85" t="s">
        <v>108</v>
      </c>
    </row>
    <row r="36" ht="42.75" spans="1:19">
      <c r="A36" s="60"/>
      <c r="B36" s="133" t="s">
        <v>162</v>
      </c>
      <c r="C36" s="64" t="s">
        <v>163</v>
      </c>
      <c r="D36" s="64"/>
      <c r="E36" s="79"/>
      <c r="F36" s="80"/>
      <c r="G36" s="64"/>
      <c r="H36" s="81" t="s">
        <v>67</v>
      </c>
      <c r="I36" s="82"/>
      <c r="J36" s="86">
        <v>346.5</v>
      </c>
      <c r="K36" s="86">
        <v>311.85</v>
      </c>
      <c r="L36" s="86">
        <v>294.525</v>
      </c>
      <c r="M36" s="86">
        <v>265.0725</v>
      </c>
      <c r="N36" s="86">
        <v>265.0725</v>
      </c>
      <c r="O36" s="64" t="s">
        <v>30</v>
      </c>
      <c r="P36" s="83">
        <v>0.2</v>
      </c>
      <c r="Q36" s="84" t="s">
        <v>151</v>
      </c>
      <c r="R36" s="64" t="s">
        <v>152</v>
      </c>
      <c r="S36" s="85" t="s">
        <v>108</v>
      </c>
    </row>
    <row r="37" ht="99.75" spans="1:19">
      <c r="A37" s="60">
        <v>17</v>
      </c>
      <c r="B37" s="133" t="s">
        <v>164</v>
      </c>
      <c r="C37" s="64" t="s">
        <v>165</v>
      </c>
      <c r="D37" s="64" t="s">
        <v>166</v>
      </c>
      <c r="E37" s="79" t="s">
        <v>167</v>
      </c>
      <c r="F37" s="79"/>
      <c r="G37" s="79"/>
      <c r="H37" s="81" t="s">
        <v>67</v>
      </c>
      <c r="I37" s="87"/>
      <c r="J37" s="86">
        <v>756</v>
      </c>
      <c r="K37" s="50">
        <v>680.4</v>
      </c>
      <c r="L37" s="50">
        <v>642.6</v>
      </c>
      <c r="M37" s="50">
        <v>578.34</v>
      </c>
      <c r="N37" s="50">
        <v>578.34</v>
      </c>
      <c r="O37" s="64" t="s">
        <v>42</v>
      </c>
      <c r="P37" s="83">
        <v>0</v>
      </c>
      <c r="Q37" s="84" t="s">
        <v>151</v>
      </c>
      <c r="R37" s="64" t="s">
        <v>152</v>
      </c>
      <c r="S37" s="85" t="s">
        <v>108</v>
      </c>
    </row>
    <row r="38" ht="28.5" spans="1:19">
      <c r="A38" s="60">
        <v>18</v>
      </c>
      <c r="B38" s="133" t="s">
        <v>168</v>
      </c>
      <c r="C38" s="64" t="s">
        <v>169</v>
      </c>
      <c r="D38" s="88" t="s">
        <v>170</v>
      </c>
      <c r="E38" s="89" t="s">
        <v>171</v>
      </c>
      <c r="F38" s="90" t="s">
        <v>172</v>
      </c>
      <c r="G38" s="88"/>
      <c r="H38" s="64" t="s">
        <v>67</v>
      </c>
      <c r="I38" s="91"/>
      <c r="J38" s="86">
        <v>1179</v>
      </c>
      <c r="K38" s="50">
        <v>1061.1</v>
      </c>
      <c r="L38" s="50">
        <v>1002.15</v>
      </c>
      <c r="M38" s="50">
        <v>901.935</v>
      </c>
      <c r="N38" s="50">
        <v>901.935</v>
      </c>
      <c r="O38" s="64" t="s">
        <v>30</v>
      </c>
      <c r="P38" s="83">
        <v>0.2</v>
      </c>
      <c r="Q38" s="84" t="s">
        <v>151</v>
      </c>
      <c r="R38" s="64" t="s">
        <v>152</v>
      </c>
      <c r="S38" s="92" t="s">
        <v>173</v>
      </c>
    </row>
    <row r="39" ht="65" customHeight="1" spans="1:19">
      <c r="A39" s="60"/>
      <c r="B39" s="133" t="s">
        <v>174</v>
      </c>
      <c r="C39" s="64" t="s">
        <v>175</v>
      </c>
      <c r="D39" s="88"/>
      <c r="E39" s="89"/>
      <c r="F39" s="90"/>
      <c r="G39" s="88"/>
      <c r="H39" s="64" t="s">
        <v>67</v>
      </c>
      <c r="I39" s="74" t="s">
        <v>176</v>
      </c>
      <c r="J39" s="86">
        <v>108</v>
      </c>
      <c r="K39" s="50">
        <v>97.2</v>
      </c>
      <c r="L39" s="50">
        <v>91.8</v>
      </c>
      <c r="M39" s="50">
        <v>82.62</v>
      </c>
      <c r="N39" s="50">
        <v>82.62</v>
      </c>
      <c r="O39" s="64" t="s">
        <v>30</v>
      </c>
      <c r="P39" s="83">
        <v>0.2</v>
      </c>
      <c r="Q39" s="84" t="s">
        <v>151</v>
      </c>
      <c r="R39" s="64" t="s">
        <v>152</v>
      </c>
      <c r="S39" s="93"/>
    </row>
    <row r="40" ht="71.25" spans="1:19">
      <c r="A40" s="60"/>
      <c r="B40" s="133" t="s">
        <v>177</v>
      </c>
      <c r="C40" s="64" t="s">
        <v>178</v>
      </c>
      <c r="D40" s="88"/>
      <c r="E40" s="89"/>
      <c r="F40" s="90"/>
      <c r="G40" s="88"/>
      <c r="H40" s="64" t="s">
        <v>67</v>
      </c>
      <c r="I40" s="94" t="s">
        <v>179</v>
      </c>
      <c r="J40" s="86">
        <v>1179</v>
      </c>
      <c r="K40" s="50">
        <v>1061.1</v>
      </c>
      <c r="L40" s="50">
        <v>1002.15</v>
      </c>
      <c r="M40" s="50">
        <v>901.935</v>
      </c>
      <c r="N40" s="50">
        <v>901.935</v>
      </c>
      <c r="O40" s="64" t="s">
        <v>30</v>
      </c>
      <c r="P40" s="83">
        <v>0.2</v>
      </c>
      <c r="Q40" s="84" t="s">
        <v>151</v>
      </c>
      <c r="R40" s="64" t="s">
        <v>152</v>
      </c>
      <c r="S40" s="93"/>
    </row>
    <row r="41" ht="42.75" spans="1:19">
      <c r="A41" s="60"/>
      <c r="B41" s="133" t="s">
        <v>180</v>
      </c>
      <c r="C41" s="64" t="s">
        <v>181</v>
      </c>
      <c r="D41" s="88"/>
      <c r="E41" s="89"/>
      <c r="F41" s="90"/>
      <c r="G41" s="88"/>
      <c r="H41" s="64" t="s">
        <v>67</v>
      </c>
      <c r="I41" s="94"/>
      <c r="J41" s="86">
        <f t="shared" ref="J41:N41" si="8">J38*0.1</f>
        <v>117.9</v>
      </c>
      <c r="K41" s="86">
        <f t="shared" si="8"/>
        <v>106.11</v>
      </c>
      <c r="L41" s="86">
        <f t="shared" si="8"/>
        <v>100.215</v>
      </c>
      <c r="M41" s="86">
        <f t="shared" si="8"/>
        <v>90.1935</v>
      </c>
      <c r="N41" s="86">
        <f t="shared" si="8"/>
        <v>90.1935</v>
      </c>
      <c r="O41" s="64" t="s">
        <v>30</v>
      </c>
      <c r="P41" s="83">
        <v>0.2</v>
      </c>
      <c r="Q41" s="84" t="s">
        <v>151</v>
      </c>
      <c r="R41" s="64" t="s">
        <v>152</v>
      </c>
      <c r="S41" s="95"/>
    </row>
    <row r="42" ht="38" customHeight="1" spans="1:19">
      <c r="A42" s="96">
        <v>19</v>
      </c>
      <c r="B42" s="133" t="s">
        <v>182</v>
      </c>
      <c r="C42" s="64" t="s">
        <v>183</v>
      </c>
      <c r="D42" s="90" t="s">
        <v>184</v>
      </c>
      <c r="E42" s="90" t="s">
        <v>171</v>
      </c>
      <c r="F42" s="97" t="s">
        <v>185</v>
      </c>
      <c r="G42" s="98"/>
      <c r="H42" s="64" t="s">
        <v>67</v>
      </c>
      <c r="I42" s="94"/>
      <c r="J42" s="86">
        <v>1674</v>
      </c>
      <c r="K42" s="50">
        <v>1506.6</v>
      </c>
      <c r="L42" s="50">
        <v>1422.9</v>
      </c>
      <c r="M42" s="50">
        <v>1280.61</v>
      </c>
      <c r="N42" s="50">
        <v>1280.61</v>
      </c>
      <c r="O42" s="64" t="s">
        <v>30</v>
      </c>
      <c r="P42" s="83">
        <v>0.2</v>
      </c>
      <c r="Q42" s="84" t="s">
        <v>151</v>
      </c>
      <c r="R42" s="64" t="s">
        <v>152</v>
      </c>
      <c r="S42" s="92" t="s">
        <v>173</v>
      </c>
    </row>
    <row r="43" ht="63" customHeight="1" spans="1:19">
      <c r="A43" s="99"/>
      <c r="B43" s="133" t="s">
        <v>186</v>
      </c>
      <c r="C43" s="64" t="s">
        <v>187</v>
      </c>
      <c r="D43" s="90"/>
      <c r="E43" s="90"/>
      <c r="F43" s="97"/>
      <c r="G43" s="98"/>
      <c r="H43" s="64" t="s">
        <v>67</v>
      </c>
      <c r="I43" s="74" t="s">
        <v>176</v>
      </c>
      <c r="J43" s="86">
        <v>108</v>
      </c>
      <c r="K43" s="50">
        <v>97.2</v>
      </c>
      <c r="L43" s="50">
        <v>91.8</v>
      </c>
      <c r="M43" s="50">
        <v>82.62</v>
      </c>
      <c r="N43" s="50">
        <v>82.62</v>
      </c>
      <c r="O43" s="64" t="s">
        <v>30</v>
      </c>
      <c r="P43" s="83">
        <v>0.2</v>
      </c>
      <c r="Q43" s="84" t="s">
        <v>151</v>
      </c>
      <c r="R43" s="64" t="s">
        <v>152</v>
      </c>
      <c r="S43" s="93"/>
    </row>
    <row r="44" ht="73" customHeight="1" spans="1:19">
      <c r="A44" s="99"/>
      <c r="B44" s="133" t="s">
        <v>188</v>
      </c>
      <c r="C44" s="64" t="s">
        <v>189</v>
      </c>
      <c r="D44" s="90"/>
      <c r="E44" s="90"/>
      <c r="F44" s="97"/>
      <c r="G44" s="98"/>
      <c r="H44" s="64" t="s">
        <v>67</v>
      </c>
      <c r="I44" s="94" t="s">
        <v>179</v>
      </c>
      <c r="J44" s="86">
        <v>1674</v>
      </c>
      <c r="K44" s="50">
        <v>1506.6</v>
      </c>
      <c r="L44" s="50">
        <v>1422.9</v>
      </c>
      <c r="M44" s="50">
        <v>1280.61</v>
      </c>
      <c r="N44" s="50">
        <v>1280.61</v>
      </c>
      <c r="O44" s="64" t="s">
        <v>30</v>
      </c>
      <c r="P44" s="83">
        <v>0.2</v>
      </c>
      <c r="Q44" s="84" t="s">
        <v>151</v>
      </c>
      <c r="R44" s="64" t="s">
        <v>152</v>
      </c>
      <c r="S44" s="93"/>
    </row>
    <row r="45" ht="64" customHeight="1" spans="1:19">
      <c r="A45" s="99"/>
      <c r="B45" s="133" t="s">
        <v>190</v>
      </c>
      <c r="C45" s="64" t="s">
        <v>191</v>
      </c>
      <c r="D45" s="90"/>
      <c r="E45" s="90"/>
      <c r="F45" s="97"/>
      <c r="G45" s="98"/>
      <c r="H45" s="64" t="s">
        <v>67</v>
      </c>
      <c r="I45" s="94" t="s">
        <v>192</v>
      </c>
      <c r="J45" s="86">
        <f t="shared" ref="J45:N45" si="9">J42*0.6</f>
        <v>1004.4</v>
      </c>
      <c r="K45" s="86">
        <f t="shared" si="9"/>
        <v>903.96</v>
      </c>
      <c r="L45" s="86">
        <f t="shared" si="9"/>
        <v>853.74</v>
      </c>
      <c r="M45" s="86">
        <f t="shared" si="9"/>
        <v>768.366</v>
      </c>
      <c r="N45" s="86">
        <f t="shared" si="9"/>
        <v>768.366</v>
      </c>
      <c r="O45" s="64" t="s">
        <v>30</v>
      </c>
      <c r="P45" s="83">
        <v>0.2</v>
      </c>
      <c r="Q45" s="84" t="s">
        <v>151</v>
      </c>
      <c r="R45" s="64" t="s">
        <v>152</v>
      </c>
      <c r="S45" s="93"/>
    </row>
    <row r="46" ht="123" customHeight="1" spans="1:19">
      <c r="A46" s="99"/>
      <c r="B46" s="133" t="s">
        <v>193</v>
      </c>
      <c r="C46" s="64" t="s">
        <v>194</v>
      </c>
      <c r="D46" s="90"/>
      <c r="E46" s="90"/>
      <c r="F46" s="97"/>
      <c r="G46" s="98"/>
      <c r="H46" s="64" t="s">
        <v>67</v>
      </c>
      <c r="I46" s="100" t="s">
        <v>161</v>
      </c>
      <c r="J46" s="86">
        <v>207</v>
      </c>
      <c r="K46" s="50">
        <v>186.3</v>
      </c>
      <c r="L46" s="50">
        <v>175.95</v>
      </c>
      <c r="M46" s="50">
        <v>158.355</v>
      </c>
      <c r="N46" s="50">
        <v>158.355</v>
      </c>
      <c r="O46" s="64" t="s">
        <v>30</v>
      </c>
      <c r="P46" s="83">
        <v>0.2</v>
      </c>
      <c r="Q46" s="84" t="s">
        <v>151</v>
      </c>
      <c r="R46" s="64" t="s">
        <v>152</v>
      </c>
      <c r="S46" s="93"/>
    </row>
    <row r="47" ht="42.75" spans="1:19">
      <c r="A47" s="99"/>
      <c r="B47" s="133" t="s">
        <v>195</v>
      </c>
      <c r="C47" s="64" t="s">
        <v>196</v>
      </c>
      <c r="D47" s="90"/>
      <c r="E47" s="90"/>
      <c r="F47" s="97"/>
      <c r="G47" s="98"/>
      <c r="H47" s="64" t="s">
        <v>67</v>
      </c>
      <c r="I47" s="91"/>
      <c r="J47" s="86">
        <v>117</v>
      </c>
      <c r="K47" s="50">
        <v>105.3</v>
      </c>
      <c r="L47" s="50">
        <v>99.45</v>
      </c>
      <c r="M47" s="50">
        <v>89.505</v>
      </c>
      <c r="N47" s="50">
        <v>89.505</v>
      </c>
      <c r="O47" s="64" t="s">
        <v>30</v>
      </c>
      <c r="P47" s="83">
        <v>0.2</v>
      </c>
      <c r="Q47" s="84" t="s">
        <v>151</v>
      </c>
      <c r="R47" s="64" t="s">
        <v>152</v>
      </c>
      <c r="S47" s="93"/>
    </row>
    <row r="48" ht="42.75" spans="1:19">
      <c r="A48" s="99"/>
      <c r="B48" s="133" t="s">
        <v>197</v>
      </c>
      <c r="C48" s="64" t="s">
        <v>198</v>
      </c>
      <c r="D48" s="90"/>
      <c r="E48" s="90"/>
      <c r="F48" s="97"/>
      <c r="G48" s="98"/>
      <c r="H48" s="64" t="s">
        <v>67</v>
      </c>
      <c r="I48" s="94"/>
      <c r="J48" s="86">
        <f t="shared" ref="J48:N48" si="10">J42*0.8</f>
        <v>1339.2</v>
      </c>
      <c r="K48" s="86">
        <f t="shared" si="10"/>
        <v>1205.28</v>
      </c>
      <c r="L48" s="86">
        <f t="shared" si="10"/>
        <v>1138.32</v>
      </c>
      <c r="M48" s="86">
        <f t="shared" si="10"/>
        <v>1024.488</v>
      </c>
      <c r="N48" s="86">
        <f t="shared" si="10"/>
        <v>1024.488</v>
      </c>
      <c r="O48" s="64" t="s">
        <v>30</v>
      </c>
      <c r="P48" s="83">
        <v>0.2</v>
      </c>
      <c r="Q48" s="84" t="s">
        <v>151</v>
      </c>
      <c r="R48" s="64" t="s">
        <v>152</v>
      </c>
      <c r="S48" s="93"/>
    </row>
    <row r="49" ht="42.75" spans="1:19">
      <c r="A49" s="101"/>
      <c r="B49" s="133" t="s">
        <v>199</v>
      </c>
      <c r="C49" s="64" t="s">
        <v>200</v>
      </c>
      <c r="D49" s="90"/>
      <c r="E49" s="90"/>
      <c r="F49" s="97"/>
      <c r="G49" s="98"/>
      <c r="H49" s="64" t="s">
        <v>67</v>
      </c>
      <c r="I49" s="94"/>
      <c r="J49" s="86">
        <f t="shared" ref="J49:N49" si="11">J42*0.3</f>
        <v>502.2</v>
      </c>
      <c r="K49" s="86">
        <f t="shared" si="11"/>
        <v>451.98</v>
      </c>
      <c r="L49" s="86">
        <f t="shared" si="11"/>
        <v>426.87</v>
      </c>
      <c r="M49" s="86">
        <f t="shared" si="11"/>
        <v>384.183</v>
      </c>
      <c r="N49" s="86">
        <f t="shared" si="11"/>
        <v>384.183</v>
      </c>
      <c r="O49" s="64" t="s">
        <v>30</v>
      </c>
      <c r="P49" s="83">
        <v>0.2</v>
      </c>
      <c r="Q49" s="84" t="s">
        <v>151</v>
      </c>
      <c r="R49" s="64" t="s">
        <v>152</v>
      </c>
      <c r="S49" s="95"/>
    </row>
    <row r="50" ht="71.25" spans="1:19">
      <c r="A50" s="96">
        <v>20</v>
      </c>
      <c r="B50" s="133" t="s">
        <v>201</v>
      </c>
      <c r="C50" s="64" t="s">
        <v>202</v>
      </c>
      <c r="D50" s="90" t="s">
        <v>203</v>
      </c>
      <c r="E50" s="90" t="s">
        <v>204</v>
      </c>
      <c r="F50" s="97" t="s">
        <v>205</v>
      </c>
      <c r="G50" s="98"/>
      <c r="H50" s="88" t="s">
        <v>206</v>
      </c>
      <c r="I50" s="100" t="s">
        <v>207</v>
      </c>
      <c r="J50" s="86">
        <v>31500</v>
      </c>
      <c r="K50" s="50">
        <v>28350</v>
      </c>
      <c r="L50" s="50">
        <v>26775</v>
      </c>
      <c r="M50" s="50">
        <v>24097.5</v>
      </c>
      <c r="N50" s="50">
        <v>24097.5</v>
      </c>
      <c r="O50" s="64" t="s">
        <v>30</v>
      </c>
      <c r="P50" s="83">
        <v>0.2</v>
      </c>
      <c r="Q50" s="84" t="s">
        <v>151</v>
      </c>
      <c r="R50" s="64" t="s">
        <v>152</v>
      </c>
      <c r="S50" s="92" t="s">
        <v>173</v>
      </c>
    </row>
    <row r="51" ht="75" customHeight="1" spans="1:19">
      <c r="A51" s="99"/>
      <c r="B51" s="133" t="s">
        <v>208</v>
      </c>
      <c r="C51" s="64" t="s">
        <v>209</v>
      </c>
      <c r="D51" s="90"/>
      <c r="E51" s="90"/>
      <c r="F51" s="97"/>
      <c r="G51" s="98"/>
      <c r="H51" s="88" t="s">
        <v>206</v>
      </c>
      <c r="I51" s="100" t="s">
        <v>192</v>
      </c>
      <c r="J51" s="86">
        <f t="shared" ref="J51:N51" si="12">J50*0.6</f>
        <v>18900</v>
      </c>
      <c r="K51" s="86">
        <f t="shared" si="12"/>
        <v>17010</v>
      </c>
      <c r="L51" s="86">
        <f t="shared" si="12"/>
        <v>16065</v>
      </c>
      <c r="M51" s="86">
        <f t="shared" si="12"/>
        <v>14458.5</v>
      </c>
      <c r="N51" s="86">
        <f t="shared" si="12"/>
        <v>14458.5</v>
      </c>
      <c r="O51" s="64" t="s">
        <v>30</v>
      </c>
      <c r="P51" s="83">
        <v>0.2</v>
      </c>
      <c r="Q51" s="84" t="s">
        <v>151</v>
      </c>
      <c r="R51" s="64" t="s">
        <v>152</v>
      </c>
      <c r="S51" s="93"/>
    </row>
    <row r="52" ht="123" customHeight="1" spans="1:19">
      <c r="A52" s="99"/>
      <c r="B52" s="133" t="s">
        <v>210</v>
      </c>
      <c r="C52" s="64" t="s">
        <v>211</v>
      </c>
      <c r="D52" s="90"/>
      <c r="E52" s="90"/>
      <c r="F52" s="97"/>
      <c r="G52" s="98"/>
      <c r="H52" s="88" t="s">
        <v>206</v>
      </c>
      <c r="I52" s="100" t="s">
        <v>161</v>
      </c>
      <c r="J52" s="86">
        <v>1035</v>
      </c>
      <c r="K52" s="50">
        <v>931.5</v>
      </c>
      <c r="L52" s="50">
        <v>879.75</v>
      </c>
      <c r="M52" s="50">
        <v>791.775</v>
      </c>
      <c r="N52" s="50">
        <v>791.775</v>
      </c>
      <c r="O52" s="64" t="s">
        <v>30</v>
      </c>
      <c r="P52" s="83">
        <v>0.2</v>
      </c>
      <c r="Q52" s="84" t="s">
        <v>151</v>
      </c>
      <c r="R52" s="64" t="s">
        <v>152</v>
      </c>
      <c r="S52" s="93"/>
    </row>
    <row r="53" ht="71.25" spans="1:19">
      <c r="A53" s="101"/>
      <c r="B53" s="133" t="s">
        <v>212</v>
      </c>
      <c r="C53" s="64" t="s">
        <v>213</v>
      </c>
      <c r="D53" s="90"/>
      <c r="E53" s="90"/>
      <c r="F53" s="97"/>
      <c r="G53" s="98"/>
      <c r="H53" s="88" t="s">
        <v>206</v>
      </c>
      <c r="I53" s="100" t="s">
        <v>179</v>
      </c>
      <c r="J53" s="86">
        <v>31500</v>
      </c>
      <c r="K53" s="50">
        <v>28350</v>
      </c>
      <c r="L53" s="50">
        <v>26775</v>
      </c>
      <c r="M53" s="50">
        <v>24097.5</v>
      </c>
      <c r="N53" s="50">
        <v>24097.5</v>
      </c>
      <c r="O53" s="64" t="s">
        <v>30</v>
      </c>
      <c r="P53" s="83">
        <v>0.2</v>
      </c>
      <c r="Q53" s="84" t="s">
        <v>151</v>
      </c>
      <c r="R53" s="64" t="s">
        <v>152</v>
      </c>
      <c r="S53" s="95"/>
    </row>
    <row r="54" ht="128.25" spans="1:19">
      <c r="A54" s="60">
        <v>21</v>
      </c>
      <c r="B54" s="133" t="s">
        <v>214</v>
      </c>
      <c r="C54" s="81" t="s">
        <v>215</v>
      </c>
      <c r="D54" s="81" t="s">
        <v>216</v>
      </c>
      <c r="E54" s="102" t="s">
        <v>217</v>
      </c>
      <c r="F54" s="102"/>
      <c r="G54" s="102"/>
      <c r="H54" s="81" t="s">
        <v>67</v>
      </c>
      <c r="I54" s="100" t="s">
        <v>218</v>
      </c>
      <c r="J54" s="86">
        <v>31500</v>
      </c>
      <c r="K54" s="86" t="s">
        <v>219</v>
      </c>
      <c r="L54" s="86" t="s">
        <v>219</v>
      </c>
      <c r="M54" s="86" t="s">
        <v>219</v>
      </c>
      <c r="N54" s="86" t="s">
        <v>219</v>
      </c>
      <c r="O54" s="64" t="s">
        <v>220</v>
      </c>
      <c r="P54" s="83">
        <v>1</v>
      </c>
      <c r="Q54" s="84" t="s">
        <v>151</v>
      </c>
      <c r="R54" s="64" t="s">
        <v>152</v>
      </c>
      <c r="S54" s="64" t="s">
        <v>173</v>
      </c>
    </row>
    <row r="55" ht="128.25" spans="1:19">
      <c r="A55" s="60">
        <v>22</v>
      </c>
      <c r="B55" s="133" t="s">
        <v>221</v>
      </c>
      <c r="C55" s="81" t="s">
        <v>222</v>
      </c>
      <c r="D55" s="81" t="s">
        <v>223</v>
      </c>
      <c r="E55" s="102" t="s">
        <v>217</v>
      </c>
      <c r="F55" s="102"/>
      <c r="G55" s="102"/>
      <c r="H55" s="81" t="s">
        <v>67</v>
      </c>
      <c r="I55" s="100" t="s">
        <v>224</v>
      </c>
      <c r="J55" s="86">
        <v>44550</v>
      </c>
      <c r="K55" s="86" t="s">
        <v>219</v>
      </c>
      <c r="L55" s="86" t="s">
        <v>219</v>
      </c>
      <c r="M55" s="86" t="s">
        <v>219</v>
      </c>
      <c r="N55" s="86" t="s">
        <v>219</v>
      </c>
      <c r="O55" s="64" t="s">
        <v>220</v>
      </c>
      <c r="P55" s="83">
        <v>1</v>
      </c>
      <c r="Q55" s="84" t="s">
        <v>151</v>
      </c>
      <c r="R55" s="64" t="s">
        <v>152</v>
      </c>
      <c r="S55" s="64" t="s">
        <v>173</v>
      </c>
    </row>
    <row r="56" ht="99.75" spans="1:19">
      <c r="A56" s="60">
        <v>23</v>
      </c>
      <c r="B56" s="133" t="s">
        <v>225</v>
      </c>
      <c r="C56" s="81" t="s">
        <v>226</v>
      </c>
      <c r="D56" s="81" t="s">
        <v>227</v>
      </c>
      <c r="E56" s="102" t="s">
        <v>228</v>
      </c>
      <c r="F56" s="102"/>
      <c r="G56" s="102"/>
      <c r="H56" s="81" t="s">
        <v>67</v>
      </c>
      <c r="I56" s="100" t="s">
        <v>229</v>
      </c>
      <c r="J56" s="86" t="s">
        <v>219</v>
      </c>
      <c r="K56" s="86" t="s">
        <v>219</v>
      </c>
      <c r="L56" s="86" t="s">
        <v>219</v>
      </c>
      <c r="M56" s="86" t="s">
        <v>219</v>
      </c>
      <c r="N56" s="86" t="s">
        <v>219</v>
      </c>
      <c r="O56" s="64" t="s">
        <v>220</v>
      </c>
      <c r="P56" s="83">
        <v>1</v>
      </c>
      <c r="Q56" s="84" t="s">
        <v>151</v>
      </c>
      <c r="R56" s="64" t="s">
        <v>152</v>
      </c>
      <c r="S56" s="64" t="s">
        <v>173</v>
      </c>
    </row>
    <row r="57" ht="45" customHeight="1" spans="1:19">
      <c r="A57" s="60">
        <v>24</v>
      </c>
      <c r="B57" s="133" t="s">
        <v>230</v>
      </c>
      <c r="C57" s="37" t="s">
        <v>231</v>
      </c>
      <c r="D57" s="64" t="s">
        <v>232</v>
      </c>
      <c r="E57" s="79" t="s">
        <v>233</v>
      </c>
      <c r="F57" s="64" t="s">
        <v>234</v>
      </c>
      <c r="G57" s="64"/>
      <c r="H57" s="64" t="s">
        <v>67</v>
      </c>
      <c r="I57" s="74" t="s">
        <v>235</v>
      </c>
      <c r="J57" s="86">
        <v>459</v>
      </c>
      <c r="K57" s="50">
        <v>413.1</v>
      </c>
      <c r="L57" s="50">
        <v>390.15</v>
      </c>
      <c r="M57" s="50">
        <v>351.135</v>
      </c>
      <c r="N57" s="50">
        <v>351.135</v>
      </c>
      <c r="O57" s="64" t="s">
        <v>30</v>
      </c>
      <c r="P57" s="83">
        <v>0.2</v>
      </c>
      <c r="Q57" s="84" t="s">
        <v>151</v>
      </c>
      <c r="R57" s="64" t="s">
        <v>152</v>
      </c>
      <c r="S57" s="85" t="s">
        <v>108</v>
      </c>
    </row>
    <row r="58" ht="77" customHeight="1" spans="1:19">
      <c r="A58" s="60"/>
      <c r="B58" s="133" t="s">
        <v>236</v>
      </c>
      <c r="C58" s="37" t="s">
        <v>237</v>
      </c>
      <c r="D58" s="64"/>
      <c r="E58" s="79"/>
      <c r="F58" s="64"/>
      <c r="G58" s="64"/>
      <c r="H58" s="64" t="s">
        <v>67</v>
      </c>
      <c r="I58" s="74" t="s">
        <v>238</v>
      </c>
      <c r="J58" s="86">
        <v>459</v>
      </c>
      <c r="K58" s="86">
        <v>413.1</v>
      </c>
      <c r="L58" s="86">
        <v>390.15</v>
      </c>
      <c r="M58" s="86">
        <v>351.135</v>
      </c>
      <c r="N58" s="86">
        <v>351.135</v>
      </c>
      <c r="O58" s="64" t="s">
        <v>30</v>
      </c>
      <c r="P58" s="83">
        <v>0.2</v>
      </c>
      <c r="Q58" s="84" t="s">
        <v>151</v>
      </c>
      <c r="R58" s="64" t="s">
        <v>152</v>
      </c>
      <c r="S58" s="85" t="s">
        <v>108</v>
      </c>
    </row>
    <row r="59" ht="121" customHeight="1" spans="1:19">
      <c r="A59" s="60">
        <v>25</v>
      </c>
      <c r="B59" s="133" t="s">
        <v>239</v>
      </c>
      <c r="C59" s="37" t="s">
        <v>240</v>
      </c>
      <c r="D59" s="64" t="s">
        <v>241</v>
      </c>
      <c r="E59" s="79" t="s">
        <v>242</v>
      </c>
      <c r="F59" s="79"/>
      <c r="G59" s="79"/>
      <c r="H59" s="64" t="s">
        <v>67</v>
      </c>
      <c r="I59" s="74"/>
      <c r="J59" s="86">
        <v>1818</v>
      </c>
      <c r="K59" s="50">
        <v>1636.2</v>
      </c>
      <c r="L59" s="50">
        <v>1545.3</v>
      </c>
      <c r="M59" s="50">
        <v>1390.77</v>
      </c>
      <c r="N59" s="50">
        <v>1390.77</v>
      </c>
      <c r="O59" s="64" t="s">
        <v>30</v>
      </c>
      <c r="P59" s="83">
        <v>0.2</v>
      </c>
      <c r="Q59" s="84" t="s">
        <v>151</v>
      </c>
      <c r="R59" s="64" t="s">
        <v>152</v>
      </c>
      <c r="S59" s="85" t="s">
        <v>108</v>
      </c>
    </row>
    <row r="60" ht="114" spans="1:19">
      <c r="A60" s="60">
        <v>26</v>
      </c>
      <c r="B60" s="133" t="s">
        <v>243</v>
      </c>
      <c r="C60" s="37" t="s">
        <v>244</v>
      </c>
      <c r="D60" s="64" t="s">
        <v>245</v>
      </c>
      <c r="E60" s="79" t="s">
        <v>246</v>
      </c>
      <c r="F60" s="79"/>
      <c r="G60" s="79"/>
      <c r="H60" s="64" t="s">
        <v>67</v>
      </c>
      <c r="I60" s="74" t="s">
        <v>247</v>
      </c>
      <c r="J60" s="86">
        <v>54.9</v>
      </c>
      <c r="K60" s="50">
        <v>49.41</v>
      </c>
      <c r="L60" s="50">
        <v>46.665</v>
      </c>
      <c r="M60" s="50">
        <v>41.9985</v>
      </c>
      <c r="N60" s="50">
        <v>41.9985</v>
      </c>
      <c r="O60" s="64" t="s">
        <v>30</v>
      </c>
      <c r="P60" s="83">
        <v>0.2</v>
      </c>
      <c r="Q60" s="84" t="s">
        <v>151</v>
      </c>
      <c r="R60" s="64" t="s">
        <v>152</v>
      </c>
      <c r="S60" s="85" t="s">
        <v>108</v>
      </c>
    </row>
    <row r="61" ht="70" customHeight="1" spans="1:19">
      <c r="A61" s="60">
        <v>27</v>
      </c>
      <c r="B61" s="134" t="s">
        <v>248</v>
      </c>
      <c r="C61" s="103" t="s">
        <v>249</v>
      </c>
      <c r="D61" s="104" t="s">
        <v>250</v>
      </c>
      <c r="E61" s="104" t="s">
        <v>251</v>
      </c>
      <c r="F61" s="105" t="s">
        <v>252</v>
      </c>
      <c r="G61" s="28"/>
      <c r="H61" s="103" t="s">
        <v>253</v>
      </c>
      <c r="I61" s="106" t="s">
        <v>254</v>
      </c>
      <c r="J61" s="23">
        <v>6000</v>
      </c>
      <c r="K61" s="23">
        <v>5000</v>
      </c>
      <c r="L61" s="23">
        <v>5000</v>
      </c>
      <c r="M61" s="23">
        <v>4100</v>
      </c>
      <c r="N61" s="23">
        <v>4100</v>
      </c>
      <c r="O61" s="64" t="s">
        <v>220</v>
      </c>
      <c r="P61" s="83">
        <v>1</v>
      </c>
      <c r="Q61" s="107" t="s">
        <v>77</v>
      </c>
      <c r="R61" s="64" t="s">
        <v>255</v>
      </c>
      <c r="S61" s="85" t="s">
        <v>70</v>
      </c>
    </row>
    <row r="62" ht="42.75" spans="1:19">
      <c r="A62" s="60"/>
      <c r="B62" s="134" t="s">
        <v>256</v>
      </c>
      <c r="C62" s="108" t="s">
        <v>257</v>
      </c>
      <c r="D62" s="109"/>
      <c r="E62" s="109"/>
      <c r="F62" s="105"/>
      <c r="G62" s="28"/>
      <c r="H62" s="28"/>
      <c r="I62" s="106"/>
      <c r="J62" s="23">
        <v>1800</v>
      </c>
      <c r="K62" s="23">
        <v>1500</v>
      </c>
      <c r="L62" s="23">
        <v>1500</v>
      </c>
      <c r="M62" s="23">
        <v>1250</v>
      </c>
      <c r="N62" s="23">
        <v>1250</v>
      </c>
      <c r="O62" s="64"/>
      <c r="P62" s="83"/>
      <c r="Q62" s="107" t="s">
        <v>77</v>
      </c>
      <c r="R62" s="64" t="s">
        <v>255</v>
      </c>
      <c r="S62" s="85" t="s">
        <v>70</v>
      </c>
    </row>
    <row r="63" ht="37" customHeight="1" spans="1:19">
      <c r="A63" s="60">
        <v>28</v>
      </c>
      <c r="B63" s="134" t="s">
        <v>258</v>
      </c>
      <c r="C63" s="103" t="s">
        <v>259</v>
      </c>
      <c r="D63" s="104" t="s">
        <v>260</v>
      </c>
      <c r="E63" s="104" t="s">
        <v>261</v>
      </c>
      <c r="F63" s="105" t="s">
        <v>262</v>
      </c>
      <c r="G63" s="28"/>
      <c r="H63" s="103" t="s">
        <v>253</v>
      </c>
      <c r="I63" s="110"/>
      <c r="J63" s="23">
        <v>1800</v>
      </c>
      <c r="K63" s="23">
        <v>1500</v>
      </c>
      <c r="L63" s="23">
        <v>1500</v>
      </c>
      <c r="M63" s="23">
        <v>1250</v>
      </c>
      <c r="N63" s="23">
        <v>1250</v>
      </c>
      <c r="O63" s="111" t="s">
        <v>30</v>
      </c>
      <c r="P63" s="83">
        <v>0.2</v>
      </c>
      <c r="Q63" s="107" t="s">
        <v>77</v>
      </c>
      <c r="R63" s="64" t="s">
        <v>255</v>
      </c>
      <c r="S63" s="85" t="s">
        <v>70</v>
      </c>
    </row>
    <row r="64" ht="61" customHeight="1" spans="1:19">
      <c r="A64" s="60"/>
      <c r="B64" s="134" t="s">
        <v>263</v>
      </c>
      <c r="C64" s="103" t="s">
        <v>264</v>
      </c>
      <c r="D64" s="109"/>
      <c r="E64" s="109"/>
      <c r="F64" s="105"/>
      <c r="G64" s="28"/>
      <c r="H64" s="28" t="s">
        <v>265</v>
      </c>
      <c r="I64" s="110"/>
      <c r="J64" s="23">
        <v>400</v>
      </c>
      <c r="K64" s="23">
        <v>360</v>
      </c>
      <c r="L64" s="23">
        <v>360</v>
      </c>
      <c r="M64" s="23">
        <v>320</v>
      </c>
      <c r="N64" s="23">
        <v>320</v>
      </c>
      <c r="O64" s="111"/>
      <c r="P64" s="83"/>
      <c r="Q64" s="107" t="s">
        <v>77</v>
      </c>
      <c r="R64" s="64" t="s">
        <v>255</v>
      </c>
      <c r="S64" s="85" t="s">
        <v>70</v>
      </c>
    </row>
    <row r="65" ht="85.5" spans="1:19">
      <c r="A65" s="60">
        <v>29</v>
      </c>
      <c r="B65" s="135" t="s">
        <v>266</v>
      </c>
      <c r="C65" s="64" t="s">
        <v>267</v>
      </c>
      <c r="D65" s="79" t="s">
        <v>268</v>
      </c>
      <c r="E65" s="79" t="s">
        <v>269</v>
      </c>
      <c r="F65" s="80"/>
      <c r="G65" s="79"/>
      <c r="H65" s="64" t="s">
        <v>270</v>
      </c>
      <c r="I65" s="106"/>
      <c r="J65" s="113">
        <v>2160</v>
      </c>
      <c r="K65" s="113">
        <v>1944</v>
      </c>
      <c r="L65" s="113">
        <v>1836</v>
      </c>
      <c r="M65" s="114">
        <v>1652</v>
      </c>
      <c r="N65" s="114">
        <v>1322</v>
      </c>
      <c r="O65" s="115" t="s">
        <v>220</v>
      </c>
      <c r="P65" s="25">
        <v>1</v>
      </c>
      <c r="Q65" s="107" t="s">
        <v>77</v>
      </c>
      <c r="R65" s="85" t="s">
        <v>271</v>
      </c>
      <c r="S65" s="85" t="s">
        <v>108</v>
      </c>
    </row>
    <row r="66" ht="80" customHeight="1" spans="1:19">
      <c r="A66" s="60">
        <v>30</v>
      </c>
      <c r="B66" s="116" t="s">
        <v>272</v>
      </c>
      <c r="C66" s="37" t="s">
        <v>273</v>
      </c>
      <c r="D66" s="117" t="s">
        <v>274</v>
      </c>
      <c r="E66" s="117" t="s">
        <v>275</v>
      </c>
      <c r="F66" s="118" t="s">
        <v>106</v>
      </c>
      <c r="G66" s="37"/>
      <c r="H66" s="37" t="s">
        <v>276</v>
      </c>
      <c r="I66" s="106" t="s">
        <v>277</v>
      </c>
      <c r="J66" s="49">
        <v>3120</v>
      </c>
      <c r="K66" s="75">
        <f>J66*0.9</f>
        <v>2808</v>
      </c>
      <c r="L66" s="75">
        <f>J66*0.85</f>
        <v>2652</v>
      </c>
      <c r="M66" s="75">
        <f>L66*0.9</f>
        <v>2386.8</v>
      </c>
      <c r="N66" s="75">
        <f>M66*0.8</f>
        <v>1909.44</v>
      </c>
      <c r="O66" s="43" t="s">
        <v>30</v>
      </c>
      <c r="P66" s="25">
        <v>0.2</v>
      </c>
      <c r="Q66" s="107" t="s">
        <v>86</v>
      </c>
      <c r="R66" s="85" t="s">
        <v>278</v>
      </c>
      <c r="S66" s="85" t="s">
        <v>70</v>
      </c>
    </row>
    <row r="67" ht="79" customHeight="1" spans="1:19">
      <c r="A67" s="60"/>
      <c r="B67" s="116" t="s">
        <v>279</v>
      </c>
      <c r="C67" s="37" t="s">
        <v>280</v>
      </c>
      <c r="D67" s="109"/>
      <c r="E67" s="109"/>
      <c r="F67" s="118"/>
      <c r="G67" s="37"/>
      <c r="H67" s="28"/>
      <c r="I67" s="106"/>
      <c r="J67" s="49">
        <v>936</v>
      </c>
      <c r="K67" s="75">
        <f>J67*0.9</f>
        <v>842.4</v>
      </c>
      <c r="L67" s="75">
        <f>J67*0.85</f>
        <v>795.6</v>
      </c>
      <c r="M67" s="75">
        <f>L67*0.9</f>
        <v>716.04</v>
      </c>
      <c r="N67" s="75">
        <f>M67*0.8</f>
        <v>572.832</v>
      </c>
      <c r="O67" s="43" t="s">
        <v>30</v>
      </c>
      <c r="P67" s="25">
        <v>0.2</v>
      </c>
      <c r="Q67" s="107" t="s">
        <v>86</v>
      </c>
      <c r="R67" s="85" t="s">
        <v>278</v>
      </c>
      <c r="S67" s="85" t="s">
        <v>70</v>
      </c>
    </row>
    <row r="68" ht="96" customHeight="1" spans="1:19">
      <c r="A68" s="60">
        <v>31</v>
      </c>
      <c r="B68" s="136" t="s">
        <v>281</v>
      </c>
      <c r="C68" s="64" t="s">
        <v>282</v>
      </c>
      <c r="D68" s="79" t="s">
        <v>283</v>
      </c>
      <c r="E68" s="79" t="s">
        <v>284</v>
      </c>
      <c r="F68" s="79"/>
      <c r="G68" s="79"/>
      <c r="H68" s="64" t="s">
        <v>285</v>
      </c>
      <c r="I68" s="70"/>
      <c r="J68" s="75">
        <v>11.7</v>
      </c>
      <c r="K68" s="54">
        <v>10.53</v>
      </c>
      <c r="L68" s="54">
        <v>9.945</v>
      </c>
      <c r="M68" s="54">
        <v>8.9505</v>
      </c>
      <c r="N68" s="54">
        <v>7.1604</v>
      </c>
      <c r="O68" s="64" t="s">
        <v>220</v>
      </c>
      <c r="P68" s="25">
        <v>1</v>
      </c>
      <c r="Q68" s="107" t="s">
        <v>86</v>
      </c>
      <c r="R68" s="85" t="s">
        <v>132</v>
      </c>
      <c r="S68" s="85" t="s">
        <v>48</v>
      </c>
    </row>
    <row r="69" ht="82" customHeight="1" spans="1:19">
      <c r="A69" s="60">
        <v>32</v>
      </c>
      <c r="B69" s="43" t="s">
        <v>286</v>
      </c>
      <c r="C69" s="64" t="s">
        <v>287</v>
      </c>
      <c r="D69" s="79" t="s">
        <v>288</v>
      </c>
      <c r="E69" s="79" t="s">
        <v>289</v>
      </c>
      <c r="F69" s="119"/>
      <c r="G69" s="120"/>
      <c r="H69" s="64" t="s">
        <v>290</v>
      </c>
      <c r="I69" s="74" t="s">
        <v>291</v>
      </c>
      <c r="J69" s="121" t="s">
        <v>292</v>
      </c>
      <c r="K69" s="122"/>
      <c r="L69" s="122"/>
      <c r="M69" s="122"/>
      <c r="N69" s="123"/>
      <c r="O69" s="64" t="s">
        <v>220</v>
      </c>
      <c r="P69" s="34">
        <v>1</v>
      </c>
      <c r="Q69" s="107" t="s">
        <v>293</v>
      </c>
      <c r="R69" s="85" t="s">
        <v>294</v>
      </c>
      <c r="S69" s="85" t="s">
        <v>295</v>
      </c>
    </row>
    <row r="70" ht="82" customHeight="1" spans="1:19">
      <c r="A70" s="60">
        <v>33</v>
      </c>
      <c r="B70" s="43" t="s">
        <v>296</v>
      </c>
      <c r="C70" s="64" t="s">
        <v>297</v>
      </c>
      <c r="D70" s="79" t="s">
        <v>298</v>
      </c>
      <c r="E70" s="79" t="s">
        <v>289</v>
      </c>
      <c r="F70" s="119"/>
      <c r="G70" s="120"/>
      <c r="H70" s="64" t="s">
        <v>299</v>
      </c>
      <c r="I70" s="74" t="s">
        <v>291</v>
      </c>
      <c r="J70" s="121" t="s">
        <v>292</v>
      </c>
      <c r="K70" s="122"/>
      <c r="L70" s="122"/>
      <c r="M70" s="122"/>
      <c r="N70" s="123"/>
      <c r="O70" s="64" t="s">
        <v>220</v>
      </c>
      <c r="P70" s="34">
        <v>1</v>
      </c>
      <c r="Q70" s="107" t="s">
        <v>293</v>
      </c>
      <c r="R70" s="85" t="s">
        <v>294</v>
      </c>
      <c r="S70" s="85" t="s">
        <v>300</v>
      </c>
    </row>
    <row r="71" ht="82" customHeight="1" spans="1:19">
      <c r="A71" s="60">
        <v>34</v>
      </c>
      <c r="B71" s="43" t="s">
        <v>301</v>
      </c>
      <c r="C71" s="64" t="s">
        <v>302</v>
      </c>
      <c r="D71" s="79" t="s">
        <v>303</v>
      </c>
      <c r="E71" s="79" t="s">
        <v>289</v>
      </c>
      <c r="F71" s="119"/>
      <c r="G71" s="120"/>
      <c r="H71" s="64" t="s">
        <v>299</v>
      </c>
      <c r="I71" s="74" t="s">
        <v>291</v>
      </c>
      <c r="J71" s="121" t="s">
        <v>292</v>
      </c>
      <c r="K71" s="122"/>
      <c r="L71" s="122"/>
      <c r="M71" s="122"/>
      <c r="N71" s="123"/>
      <c r="O71" s="64" t="s">
        <v>220</v>
      </c>
      <c r="P71" s="34">
        <v>1</v>
      </c>
      <c r="Q71" s="107" t="s">
        <v>293</v>
      </c>
      <c r="R71" s="85" t="s">
        <v>294</v>
      </c>
      <c r="S71" s="85" t="s">
        <v>304</v>
      </c>
    </row>
    <row r="72" s="3" customFormat="1" ht="82" customHeight="1" spans="1:19">
      <c r="A72" s="124" t="s">
        <v>305</v>
      </c>
      <c r="B72" s="124"/>
      <c r="C72" s="124"/>
      <c r="D72" s="124"/>
      <c r="E72" s="124"/>
      <c r="F72" s="124"/>
      <c r="G72" s="124"/>
      <c r="H72" s="124"/>
      <c r="I72" s="124"/>
      <c r="J72" s="124"/>
      <c r="K72" s="124"/>
      <c r="L72" s="124"/>
      <c r="M72" s="124"/>
      <c r="N72" s="124"/>
      <c r="O72" s="124"/>
      <c r="P72" s="124"/>
      <c r="Q72" s="124"/>
      <c r="R72" s="124"/>
      <c r="S72" s="125"/>
    </row>
    <row r="73" spans="1:19">
      <c r="B73" s="126"/>
      <c r="C73" s="126"/>
      <c r="D73" s="126"/>
      <c r="F73" s="126"/>
      <c r="G73" s="126"/>
      <c r="H73" s="126"/>
      <c r="I73" s="126"/>
      <c r="J73" s="127"/>
      <c r="K73" s="127"/>
      <c r="L73" s="127"/>
      <c r="M73" s="127"/>
      <c r="N73" s="127"/>
      <c r="O73" s="127"/>
      <c r="P73" s="127"/>
      <c r="Q73" s="126"/>
      <c r="R73" s="128"/>
    </row>
    <row r="74" spans="1:19">
      <c r="B74" s="126"/>
      <c r="C74" s="126"/>
      <c r="D74" s="126"/>
      <c r="F74" s="126"/>
      <c r="G74" s="126"/>
      <c r="H74" s="126"/>
      <c r="I74" s="126"/>
      <c r="J74" s="127"/>
      <c r="K74" s="127"/>
      <c r="L74" s="127"/>
      <c r="M74" s="127"/>
      <c r="N74" s="127"/>
      <c r="O74" s="127"/>
      <c r="P74" s="127"/>
      <c r="Q74" s="126"/>
      <c r="R74" s="128"/>
    </row>
    <row r="75" spans="1:19">
      <c r="B75" s="126"/>
      <c r="C75" s="126"/>
      <c r="D75" s="126"/>
      <c r="F75" s="126"/>
      <c r="G75" s="126"/>
      <c r="H75" s="126"/>
      <c r="I75" s="126"/>
      <c r="J75" s="127"/>
      <c r="K75" s="127"/>
      <c r="L75" s="127"/>
      <c r="M75" s="127"/>
      <c r="N75" s="127"/>
      <c r="O75" s="127"/>
      <c r="P75" s="127"/>
      <c r="Q75" s="126"/>
      <c r="R75" s="128"/>
    </row>
    <row r="76" spans="1:19">
      <c r="B76" s="126"/>
      <c r="C76" s="126"/>
      <c r="D76" s="126"/>
      <c r="F76" s="126"/>
      <c r="G76" s="126"/>
      <c r="H76" s="126"/>
      <c r="I76" s="126"/>
      <c r="J76" s="127"/>
      <c r="K76" s="127"/>
      <c r="L76" s="127"/>
      <c r="M76" s="127"/>
      <c r="N76" s="127"/>
      <c r="O76" s="127"/>
      <c r="P76" s="127"/>
      <c r="Q76" s="126"/>
      <c r="R76" s="128"/>
    </row>
    <row r="77" spans="1:19">
      <c r="B77" s="126"/>
      <c r="C77" s="126"/>
      <c r="D77" s="126"/>
      <c r="F77" s="126"/>
      <c r="G77" s="126"/>
      <c r="H77" s="126"/>
      <c r="I77" s="126"/>
      <c r="J77" s="127"/>
      <c r="K77" s="127"/>
      <c r="L77" s="127"/>
      <c r="M77" s="127"/>
      <c r="N77" s="127"/>
      <c r="O77" s="127"/>
      <c r="P77" s="127"/>
      <c r="Q77" s="126"/>
      <c r="R77" s="128"/>
    </row>
    <row r="78" spans="1:19">
      <c r="B78" s="126"/>
      <c r="C78" s="126"/>
      <c r="D78" s="126"/>
      <c r="F78" s="126"/>
      <c r="G78" s="126"/>
      <c r="H78" s="126"/>
      <c r="I78" s="126"/>
      <c r="J78" s="127"/>
      <c r="K78" s="127"/>
      <c r="L78" s="127"/>
      <c r="M78" s="127"/>
      <c r="N78" s="127"/>
      <c r="O78" s="127"/>
      <c r="P78" s="127"/>
      <c r="Q78" s="126"/>
      <c r="R78" s="128"/>
    </row>
    <row r="79" spans="1:19">
      <c r="B79" s="126"/>
      <c r="C79" s="126"/>
      <c r="D79" s="126"/>
      <c r="F79" s="126"/>
      <c r="G79" s="126"/>
      <c r="H79" s="126"/>
      <c r="I79" s="126"/>
      <c r="J79" s="127"/>
      <c r="K79" s="127"/>
      <c r="L79" s="127"/>
      <c r="M79" s="127"/>
      <c r="N79" s="127"/>
      <c r="O79" s="127"/>
      <c r="P79" s="127"/>
      <c r="Q79" s="126"/>
      <c r="R79" s="128"/>
    </row>
    <row r="80" spans="1:19">
      <c r="B80" s="126"/>
      <c r="C80" s="126"/>
      <c r="D80" s="126"/>
      <c r="F80" s="126"/>
      <c r="G80" s="126"/>
      <c r="H80" s="126"/>
      <c r="I80" s="126"/>
      <c r="J80" s="127"/>
      <c r="K80" s="127"/>
      <c r="L80" s="127"/>
      <c r="M80" s="127"/>
      <c r="N80" s="127"/>
      <c r="O80" s="127"/>
      <c r="P80" s="127"/>
      <c r="Q80" s="126"/>
      <c r="R80" s="128"/>
    </row>
    <row r="81" spans="2:18">
      <c r="B81" s="126"/>
      <c r="C81" s="126"/>
      <c r="D81" s="126"/>
      <c r="F81" s="126"/>
      <c r="G81" s="126"/>
      <c r="H81" s="126"/>
      <c r="I81" s="126"/>
      <c r="J81" s="127"/>
      <c r="K81" s="127"/>
      <c r="L81" s="127"/>
      <c r="M81" s="127"/>
      <c r="N81" s="127"/>
      <c r="O81" s="127"/>
      <c r="P81" s="127"/>
      <c r="Q81" s="126"/>
      <c r="R81" s="128"/>
    </row>
    <row r="82" spans="2:18">
      <c r="B82" s="126"/>
      <c r="C82" s="126"/>
      <c r="D82" s="126"/>
      <c r="F82" s="126"/>
      <c r="G82" s="126"/>
      <c r="H82" s="126"/>
      <c r="I82" s="126"/>
      <c r="J82" s="127"/>
      <c r="K82" s="127"/>
      <c r="L82" s="127"/>
      <c r="M82" s="127"/>
      <c r="N82" s="127"/>
      <c r="O82" s="127"/>
      <c r="P82" s="127"/>
      <c r="Q82" s="126"/>
      <c r="R82" s="128"/>
    </row>
    <row r="83" spans="2:18">
      <c r="B83" s="126"/>
      <c r="C83" s="126"/>
      <c r="D83" s="126"/>
      <c r="F83" s="126"/>
      <c r="G83" s="126"/>
      <c r="H83" s="126"/>
      <c r="I83" s="126"/>
      <c r="J83" s="127"/>
      <c r="K83" s="127"/>
      <c r="L83" s="127"/>
      <c r="M83" s="127"/>
      <c r="N83" s="127"/>
      <c r="O83" s="127"/>
      <c r="P83" s="127"/>
      <c r="Q83" s="126"/>
      <c r="R83" s="128"/>
    </row>
    <row r="84" spans="2:18">
      <c r="B84" s="126"/>
      <c r="C84" s="126"/>
      <c r="D84" s="126"/>
      <c r="F84" s="126"/>
      <c r="G84" s="126"/>
      <c r="H84" s="126"/>
      <c r="I84" s="126"/>
      <c r="J84" s="127"/>
      <c r="K84" s="127"/>
      <c r="L84" s="127"/>
      <c r="M84" s="127"/>
      <c r="N84" s="127"/>
      <c r="O84" s="127"/>
      <c r="P84" s="127"/>
      <c r="Q84" s="126"/>
      <c r="R84" s="128"/>
    </row>
    <row r="85" spans="2:18">
      <c r="B85" s="126"/>
      <c r="C85" s="126"/>
      <c r="D85" s="126"/>
      <c r="F85" s="126"/>
      <c r="G85" s="126"/>
      <c r="H85" s="126"/>
      <c r="I85" s="126"/>
      <c r="J85" s="127"/>
      <c r="K85" s="127"/>
      <c r="L85" s="127"/>
      <c r="M85" s="127"/>
      <c r="N85" s="127"/>
      <c r="O85" s="127"/>
      <c r="P85" s="127"/>
      <c r="Q85" s="126"/>
      <c r="R85" s="128"/>
    </row>
    <row r="86" spans="2:18">
      <c r="B86" s="126"/>
      <c r="C86" s="126"/>
      <c r="D86" s="126"/>
      <c r="F86" s="126"/>
      <c r="G86" s="126"/>
      <c r="H86" s="126"/>
      <c r="I86" s="126"/>
      <c r="J86" s="127"/>
      <c r="K86" s="127"/>
      <c r="L86" s="127"/>
      <c r="M86" s="127"/>
      <c r="N86" s="127"/>
      <c r="O86" s="127"/>
      <c r="P86" s="127"/>
      <c r="Q86" s="126"/>
      <c r="R86" s="128"/>
    </row>
    <row r="87" spans="2:18">
      <c r="B87" s="126"/>
      <c r="C87" s="126"/>
      <c r="D87" s="126"/>
      <c r="F87" s="126"/>
      <c r="G87" s="126"/>
      <c r="H87" s="126"/>
      <c r="I87" s="126"/>
      <c r="J87" s="127"/>
      <c r="K87" s="127"/>
      <c r="L87" s="127"/>
      <c r="M87" s="127"/>
      <c r="N87" s="127"/>
      <c r="O87" s="127"/>
      <c r="P87" s="127"/>
      <c r="Q87" s="126"/>
      <c r="R87" s="128"/>
    </row>
    <row r="88" spans="2:18">
      <c r="B88" s="126"/>
      <c r="C88" s="126"/>
      <c r="D88" s="126"/>
      <c r="F88" s="126"/>
      <c r="G88" s="126"/>
      <c r="H88" s="126"/>
      <c r="I88" s="126"/>
      <c r="J88" s="127"/>
      <c r="K88" s="127"/>
      <c r="L88" s="127"/>
      <c r="M88" s="127"/>
      <c r="N88" s="127"/>
      <c r="O88" s="127"/>
      <c r="P88" s="127"/>
      <c r="Q88" s="126"/>
      <c r="R88" s="128"/>
    </row>
    <row r="89" spans="2:18">
      <c r="B89" s="126"/>
      <c r="C89" s="126"/>
      <c r="D89" s="126"/>
      <c r="F89" s="126"/>
      <c r="G89" s="126"/>
      <c r="H89" s="126"/>
      <c r="I89" s="126"/>
      <c r="J89" s="127"/>
      <c r="K89" s="127"/>
      <c r="L89" s="127"/>
      <c r="M89" s="127"/>
      <c r="N89" s="127"/>
      <c r="O89" s="127"/>
      <c r="P89" s="127"/>
      <c r="Q89" s="126"/>
      <c r="R89" s="128"/>
    </row>
    <row r="90" spans="2:18">
      <c r="B90" s="126"/>
      <c r="C90" s="126"/>
      <c r="D90" s="126"/>
      <c r="F90" s="126"/>
      <c r="G90" s="126"/>
      <c r="H90" s="126"/>
      <c r="I90" s="126"/>
      <c r="J90" s="127"/>
      <c r="K90" s="127"/>
      <c r="L90" s="127"/>
      <c r="M90" s="127"/>
      <c r="N90" s="127"/>
      <c r="O90" s="127"/>
      <c r="P90" s="127"/>
      <c r="Q90" s="126"/>
      <c r="R90" s="128"/>
    </row>
    <row r="91" spans="2:18">
      <c r="B91" s="126"/>
      <c r="C91" s="126"/>
      <c r="D91" s="126"/>
      <c r="F91" s="126"/>
      <c r="G91" s="126"/>
      <c r="H91" s="126"/>
      <c r="I91" s="126"/>
      <c r="J91" s="127"/>
      <c r="K91" s="127"/>
      <c r="L91" s="127"/>
      <c r="M91" s="127"/>
      <c r="N91" s="127"/>
      <c r="O91" s="127"/>
      <c r="P91" s="127"/>
      <c r="Q91" s="126"/>
      <c r="R91" s="128"/>
    </row>
    <row r="92" spans="2:18">
      <c r="B92" s="126"/>
      <c r="C92" s="126"/>
      <c r="D92" s="126"/>
      <c r="F92" s="126"/>
      <c r="G92" s="126"/>
      <c r="H92" s="126"/>
      <c r="I92" s="126"/>
      <c r="J92" s="127"/>
      <c r="K92" s="127"/>
      <c r="L92" s="127"/>
      <c r="M92" s="127"/>
      <c r="N92" s="127"/>
      <c r="O92" s="127"/>
      <c r="P92" s="127"/>
      <c r="Q92" s="126"/>
      <c r="R92" s="128"/>
    </row>
    <row r="93" spans="2:18">
      <c r="B93" s="126"/>
      <c r="C93" s="126"/>
      <c r="D93" s="126"/>
      <c r="F93" s="126"/>
      <c r="G93" s="126"/>
      <c r="H93" s="126"/>
      <c r="I93" s="126"/>
      <c r="J93" s="127"/>
      <c r="K93" s="127"/>
      <c r="L93" s="127"/>
      <c r="M93" s="127"/>
      <c r="N93" s="127"/>
      <c r="O93" s="127"/>
      <c r="P93" s="127"/>
      <c r="Q93" s="126"/>
      <c r="R93" s="128"/>
    </row>
  </sheetData>
  <autoFilter xmlns:etc="http://www.wps.cn/officeDocument/2017/etCustomData" ref="A5:S72" etc:filterBottomFollowUsedRange="0">
    <extLst/>
  </autoFilter>
  <mergeCells count="182">
    <mergeCell ref="A1:B1"/>
    <mergeCell ref="A2:S2"/>
    <mergeCell ref="B3:S3"/>
    <mergeCell ref="J5:N5"/>
    <mergeCell ref="J69:N69"/>
    <mergeCell ref="J70:N70"/>
    <mergeCell ref="J71:N71"/>
    <mergeCell ref="A72:S72"/>
    <mergeCell ref="A3:A5"/>
    <mergeCell ref="A6:A8"/>
    <mergeCell ref="A11:A12"/>
    <mergeCell ref="A16:A17"/>
    <mergeCell ref="A18:A19"/>
    <mergeCell ref="A20:A21"/>
    <mergeCell ref="A22:A23"/>
    <mergeCell ref="A24:A25"/>
    <mergeCell ref="A26:A27"/>
    <mergeCell ref="A29:A31"/>
    <mergeCell ref="A32:A36"/>
    <mergeCell ref="A38:A41"/>
    <mergeCell ref="A42:A49"/>
    <mergeCell ref="A50:A53"/>
    <mergeCell ref="A57:A58"/>
    <mergeCell ref="A61:A62"/>
    <mergeCell ref="A63:A64"/>
    <mergeCell ref="A66:A67"/>
    <mergeCell ref="B4:B5"/>
    <mergeCell ref="C4:C5"/>
    <mergeCell ref="D4:D5"/>
    <mergeCell ref="D6:D8"/>
    <mergeCell ref="D11:D12"/>
    <mergeCell ref="D16:D17"/>
    <mergeCell ref="D18:D19"/>
    <mergeCell ref="D20:D21"/>
    <mergeCell ref="D22:D23"/>
    <mergeCell ref="D24:D25"/>
    <mergeCell ref="D26:D27"/>
    <mergeCell ref="D29:D31"/>
    <mergeCell ref="D32:D36"/>
    <mergeCell ref="D38:D41"/>
    <mergeCell ref="D42:D49"/>
    <mergeCell ref="D50:D53"/>
    <mergeCell ref="D57:D58"/>
    <mergeCell ref="D61:D62"/>
    <mergeCell ref="D63:D64"/>
    <mergeCell ref="D66:D67"/>
    <mergeCell ref="E4:E5"/>
    <mergeCell ref="E6:E8"/>
    <mergeCell ref="E11:E12"/>
    <mergeCell ref="E16:E17"/>
    <mergeCell ref="E18:E19"/>
    <mergeCell ref="E20:E21"/>
    <mergeCell ref="E22:E23"/>
    <mergeCell ref="E24:E25"/>
    <mergeCell ref="E26:E27"/>
    <mergeCell ref="E29:E31"/>
    <mergeCell ref="E32:E36"/>
    <mergeCell ref="E38:E41"/>
    <mergeCell ref="E42:E49"/>
    <mergeCell ref="E50:E53"/>
    <mergeCell ref="E57:E58"/>
    <mergeCell ref="E61:E62"/>
    <mergeCell ref="E63:E64"/>
    <mergeCell ref="E66:E67"/>
    <mergeCell ref="F4:F5"/>
    <mergeCell ref="F6:F8"/>
    <mergeCell ref="F11:F12"/>
    <mergeCell ref="F16:F17"/>
    <mergeCell ref="F18:F19"/>
    <mergeCell ref="F20:F21"/>
    <mergeCell ref="F22:F23"/>
    <mergeCell ref="F24:F25"/>
    <mergeCell ref="F26:F27"/>
    <mergeCell ref="F29:F31"/>
    <mergeCell ref="F32:F36"/>
    <mergeCell ref="F38:F41"/>
    <mergeCell ref="F42:F49"/>
    <mergeCell ref="F50:F53"/>
    <mergeCell ref="F57:F58"/>
    <mergeCell ref="F61:F62"/>
    <mergeCell ref="F63:F64"/>
    <mergeCell ref="F66:F67"/>
    <mergeCell ref="G4:G5"/>
    <mergeCell ref="G6:G8"/>
    <mergeCell ref="G11:G12"/>
    <mergeCell ref="G16:G17"/>
    <mergeCell ref="G18:G19"/>
    <mergeCell ref="G20:G21"/>
    <mergeCell ref="G22:G23"/>
    <mergeCell ref="G24:G25"/>
    <mergeCell ref="G26:G27"/>
    <mergeCell ref="G29:G31"/>
    <mergeCell ref="G32:G36"/>
    <mergeCell ref="G38:G41"/>
    <mergeCell ref="G42:G49"/>
    <mergeCell ref="G50:G53"/>
    <mergeCell ref="G57:G58"/>
    <mergeCell ref="G61:G62"/>
    <mergeCell ref="G63:G64"/>
    <mergeCell ref="G66:G67"/>
    <mergeCell ref="H4:H5"/>
    <mergeCell ref="H6:H8"/>
    <mergeCell ref="H11:H12"/>
    <mergeCell ref="H16:H17"/>
    <mergeCell ref="H18:H19"/>
    <mergeCell ref="H20:H21"/>
    <mergeCell ref="H22:H23"/>
    <mergeCell ref="H24:H25"/>
    <mergeCell ref="H26:H27"/>
    <mergeCell ref="H29:H31"/>
    <mergeCell ref="H61:H62"/>
    <mergeCell ref="H63:H64"/>
    <mergeCell ref="H66:H67"/>
    <mergeCell ref="I4:I5"/>
    <mergeCell ref="I6:I8"/>
    <mergeCell ref="I11:I12"/>
    <mergeCell ref="I16:I17"/>
    <mergeCell ref="I18:I19"/>
    <mergeCell ref="I20:I21"/>
    <mergeCell ref="I22:I23"/>
    <mergeCell ref="I24:I25"/>
    <mergeCell ref="I26:I27"/>
    <mergeCell ref="I61:I62"/>
    <mergeCell ref="I63:I64"/>
    <mergeCell ref="I66:I67"/>
    <mergeCell ref="O4:O5"/>
    <mergeCell ref="O6:O8"/>
    <mergeCell ref="O11:O12"/>
    <mergeCell ref="O16:O17"/>
    <mergeCell ref="O18:O19"/>
    <mergeCell ref="O20:O21"/>
    <mergeCell ref="O22:O23"/>
    <mergeCell ref="O24:O25"/>
    <mergeCell ref="O26:O27"/>
    <mergeCell ref="O29:O31"/>
    <mergeCell ref="O61:O62"/>
    <mergeCell ref="O63:O64"/>
    <mergeCell ref="P4:P5"/>
    <mergeCell ref="P6:P8"/>
    <mergeCell ref="P11:P12"/>
    <mergeCell ref="P16:P17"/>
    <mergeCell ref="P18:P19"/>
    <mergeCell ref="P20:P21"/>
    <mergeCell ref="P22:P23"/>
    <mergeCell ref="P24:P25"/>
    <mergeCell ref="P26:P27"/>
    <mergeCell ref="P29:P31"/>
    <mergeCell ref="P61:P62"/>
    <mergeCell ref="P63:P64"/>
    <mergeCell ref="Q4:Q5"/>
    <mergeCell ref="Q6:Q8"/>
    <mergeCell ref="Q11:Q12"/>
    <mergeCell ref="Q16:Q17"/>
    <mergeCell ref="Q18:Q19"/>
    <mergeCell ref="Q20:Q21"/>
    <mergeCell ref="Q22:Q23"/>
    <mergeCell ref="Q24:Q25"/>
    <mergeCell ref="Q26:Q27"/>
    <mergeCell ref="Q29:Q31"/>
    <mergeCell ref="R4:R5"/>
    <mergeCell ref="R6:R8"/>
    <mergeCell ref="R11:R12"/>
    <mergeCell ref="R16:R17"/>
    <mergeCell ref="R18:R19"/>
    <mergeCell ref="R20:R21"/>
    <mergeCell ref="R22:R23"/>
    <mergeCell ref="R24:R25"/>
    <mergeCell ref="R26:R27"/>
    <mergeCell ref="R29:R31"/>
    <mergeCell ref="S4:S5"/>
    <mergeCell ref="S6:S8"/>
    <mergeCell ref="S11:S12"/>
    <mergeCell ref="S16:S17"/>
    <mergeCell ref="S18:S19"/>
    <mergeCell ref="S20:S21"/>
    <mergeCell ref="S22:S23"/>
    <mergeCell ref="S24:S25"/>
    <mergeCell ref="S26:S27"/>
    <mergeCell ref="S29:S31"/>
    <mergeCell ref="S38:S41"/>
    <mergeCell ref="S42:S49"/>
    <mergeCell ref="S50:S53"/>
  </mergeCells>
  <conditionalFormatting sqref="B7">
    <cfRule type="duplicateValues" dxfId="0" priority="15"/>
  </conditionalFormatting>
  <conditionalFormatting sqref="B14">
    <cfRule type="duplicateValues" dxfId="1" priority="16"/>
  </conditionalFormatting>
  <pageMargins left="0.432638888888889" right="0.196527777777778" top="0.629861111111111" bottom="0.60625" header="0.432638888888889" footer="0.511805555555556"/>
  <pageSetup paperSize="9" fitToHeight="0" orientation="landscape" horizontalDpi="600"/>
  <headerFooter alignWithMargins="0" scaleWithDoc="0">
    <oddHeader>&amp;L附件5</oddHeader>
    <oddFooter>&amp;C第 &amp;P 页，共 &amp;N 页</oddFooter>
  </headerFooter>
  <rowBreaks count="14" manualBreakCount="14">
    <brk id="10" max="18" man="1"/>
    <brk id="14" max="18" man="1"/>
    <brk id="17" max="18" man="1"/>
    <brk id="21" max="18" man="1"/>
    <brk id="25" max="18" man="1"/>
    <brk id="27" max="18" man="1"/>
    <brk id="30" max="18" man="1"/>
    <brk id="33" max="18" man="1"/>
    <brk id="48" max="18" man="1"/>
    <brk id="52" max="18" man="1"/>
    <brk id="56" max="18" man="1"/>
    <brk id="59" max="18" man="1"/>
    <brk id="62" max="18" man="1"/>
    <brk id="65" max="18" man="1"/>
  </rowBreaks>
  <ignoredErrors>
    <ignoredError sqref="L67" formula="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不得重复收取同类辅助操作类项目表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2026-02-28T02:33:00Z</dcterms:created>
  <dcterms:modified xsi:type="dcterms:W3CDTF">2026-08-17T02:23:58Z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A0F12D6AFCC645BC8EB5FAE212A3E128_13</vt:lpwstr>
  </property>
  <property fmtid="{D5CDD505-2E9C-101B-9397-08002B2CF9AE}" pid="4" name="CalculationRule">
    <vt:i4>0</vt:i4>
  </property>
</Properties>
</file>