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firstSheet="1"/>
  </bookViews>
  <sheets>
    <sheet name="调价测算" sheetId="1" r:id="rId1"/>
  </sheets>
  <definedNames>
    <definedName name="_xlnm._FilterDatabase" localSheetId="0" hidden="1">调价测算!$A$4:$AQ$76</definedName>
    <definedName name="_xlnm.Print_Titles" localSheetId="0">调价测算!$3:$4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<sst xmlns="http://schemas.openxmlformats.org/spreadsheetml/2006/main" count="373" uniqueCount="164">
  <si>
    <t>附件3</t>
  </si>
  <si>
    <t>益阳市2023年公立医疗机构医疗服务价格调整表</t>
  </si>
  <si>
    <r>
      <rPr>
        <sz val="12"/>
        <rFont val="黑体"/>
        <charset val="134"/>
      </rPr>
      <t>序号</t>
    </r>
  </si>
  <si>
    <r>
      <rPr>
        <sz val="11"/>
        <rFont val="黑体"/>
        <charset val="134"/>
      </rPr>
      <t>调降</t>
    </r>
    <r>
      <rPr>
        <sz val="11"/>
        <rFont val="黑体"/>
        <charset val="0"/>
      </rPr>
      <t>/</t>
    </r>
    <r>
      <rPr>
        <sz val="11"/>
        <rFont val="黑体"/>
        <charset val="134"/>
      </rPr>
      <t>调升</t>
    </r>
  </si>
  <si>
    <t>编  码</t>
  </si>
  <si>
    <t>项目名称</t>
  </si>
  <si>
    <t>计价
单位</t>
  </si>
  <si>
    <t>一类价格</t>
  </si>
  <si>
    <t>二类价格</t>
  </si>
  <si>
    <t>三类价格</t>
  </si>
  <si>
    <t>基层价格</t>
  </si>
  <si>
    <t>项目调整
金额（元）</t>
  </si>
  <si>
    <t>映射库编码</t>
  </si>
  <si>
    <t>市一类
原价</t>
  </si>
  <si>
    <t>市一类
拟调价</t>
  </si>
  <si>
    <t>调价幅度%</t>
  </si>
  <si>
    <t>一类服务
例数</t>
  </si>
  <si>
    <t>价格
调整额</t>
  </si>
  <si>
    <t>收入
增减额</t>
  </si>
  <si>
    <t>市二类
原价</t>
  </si>
  <si>
    <t>市二类
拟调价</t>
  </si>
  <si>
    <t>二类服务
例数</t>
  </si>
  <si>
    <t>市三类
原价</t>
  </si>
  <si>
    <t>市三类
拟调价</t>
  </si>
  <si>
    <t>三类服务
例数</t>
  </si>
  <si>
    <t>市基层
原价</t>
  </si>
  <si>
    <t>市基层
拟调价</t>
  </si>
  <si>
    <t>基层服务
例数</t>
  </si>
  <si>
    <t>合计</t>
  </si>
  <si>
    <t>调降</t>
  </si>
  <si>
    <t>雾化吸入</t>
  </si>
  <si>
    <t>120700001-1</t>
  </si>
  <si>
    <t>蒸气雾化吸入</t>
  </si>
  <si>
    <t>次</t>
  </si>
  <si>
    <t>120700001-3</t>
  </si>
  <si>
    <t>高压泵、氧化雾化</t>
  </si>
  <si>
    <t>120700001-3-1</t>
  </si>
  <si>
    <t>120700001-4</t>
  </si>
  <si>
    <r>
      <rPr>
        <sz val="11"/>
        <rFont val="宋体"/>
        <charset val="134"/>
      </rPr>
      <t>高压泵、氧化雾化（</t>
    </r>
    <r>
      <rPr>
        <sz val="11"/>
        <rFont val="宋体"/>
        <charset val="0"/>
      </rPr>
      <t>6</t>
    </r>
    <r>
      <rPr>
        <sz val="11"/>
        <rFont val="宋体"/>
        <charset val="134"/>
      </rPr>
      <t>周岁及以下儿童加收）</t>
    </r>
  </si>
  <si>
    <t>B超常规检查</t>
  </si>
  <si>
    <t>每个部位</t>
  </si>
  <si>
    <t>220201002-1</t>
  </si>
  <si>
    <t>220201002-06</t>
  </si>
  <si>
    <r>
      <rPr>
        <sz val="11"/>
        <rFont val="宋体"/>
        <charset val="0"/>
      </rPr>
      <t>B</t>
    </r>
    <r>
      <rPr>
        <sz val="11"/>
        <rFont val="宋体"/>
        <charset val="134"/>
      </rPr>
      <t>超常规检查（产科检查加收）</t>
    </r>
  </si>
  <si>
    <t>220201002-2</t>
  </si>
  <si>
    <t>220201002-07</t>
  </si>
  <si>
    <r>
      <rPr>
        <sz val="11"/>
        <rFont val="宋体"/>
        <charset val="0"/>
      </rPr>
      <t>B</t>
    </r>
    <r>
      <rPr>
        <sz val="11"/>
        <rFont val="宋体"/>
        <charset val="134"/>
      </rPr>
      <t>超常规检查（</t>
    </r>
    <r>
      <rPr>
        <sz val="11"/>
        <rFont val="宋体"/>
        <charset val="0"/>
      </rPr>
      <t>2</t>
    </r>
    <r>
      <rPr>
        <sz val="11"/>
        <rFont val="宋体"/>
        <charset val="134"/>
      </rPr>
      <t>胎及多胎加收）</t>
    </r>
  </si>
  <si>
    <t>脑血流断层显象</t>
  </si>
  <si>
    <t>脑代谢断层显象</t>
  </si>
  <si>
    <t>静息心肌灌注断层显象</t>
  </si>
  <si>
    <t>负荷心肌灌注断层显象</t>
  </si>
  <si>
    <t>心肌代谢断层显象</t>
  </si>
  <si>
    <t>心脏神经受体断层显象</t>
  </si>
  <si>
    <t>肿瘤全身断层显像</t>
  </si>
  <si>
    <t>肿瘤局部断层显象</t>
  </si>
  <si>
    <t>神经受体显象</t>
  </si>
  <si>
    <t>正电子发射计算机断层－X线计算机体层综合显像(PET/CT)</t>
  </si>
  <si>
    <t>每个
部位</t>
  </si>
  <si>
    <t>230400010-1</t>
  </si>
  <si>
    <t>230400010-07</t>
  </si>
  <si>
    <t>正电子发射计算机断层－X线计算机体层综合显像(PET/CT)（二个部位及以上、全身显像）</t>
  </si>
  <si>
    <t>/</t>
  </si>
  <si>
    <t>B型钠尿肽前体（PRO-BNP）测定</t>
  </si>
  <si>
    <t>项</t>
  </si>
  <si>
    <t>250306013-1</t>
  </si>
  <si>
    <t>250306013-02</t>
  </si>
  <si>
    <t>B型钠尿肽前体（PRO-BNP）测定（干免疫法加收）</t>
  </si>
  <si>
    <t>250306013-2</t>
  </si>
  <si>
    <t>250306013-03</t>
  </si>
  <si>
    <r>
      <rPr>
        <sz val="11"/>
        <rFont val="宋体"/>
        <charset val="0"/>
      </rPr>
      <t>B</t>
    </r>
    <r>
      <rPr>
        <sz val="11"/>
        <rFont val="宋体"/>
        <charset val="134"/>
      </rPr>
      <t>型钠尿肽前体（</t>
    </r>
    <r>
      <rPr>
        <sz val="11"/>
        <rFont val="宋体"/>
        <charset val="0"/>
      </rPr>
      <t>PRO-BNP</t>
    </r>
    <r>
      <rPr>
        <sz val="11"/>
        <rFont val="宋体"/>
        <charset val="134"/>
      </rPr>
      <t>）测定（化学发光法加收）</t>
    </r>
  </si>
  <si>
    <t>血清促甲状腺激素测定</t>
  </si>
  <si>
    <t>250310001-1</t>
  </si>
  <si>
    <t>250310001-02</t>
  </si>
  <si>
    <r>
      <rPr>
        <sz val="11"/>
        <rFont val="宋体"/>
        <charset val="134"/>
      </rPr>
      <t>血清促甲状腺激素</t>
    </r>
    <r>
      <rPr>
        <sz val="11"/>
        <rFont val="宋体"/>
        <charset val="0"/>
      </rPr>
      <t>(TSH)</t>
    </r>
    <r>
      <rPr>
        <sz val="11"/>
        <rFont val="宋体"/>
        <charset val="134"/>
      </rPr>
      <t>测定</t>
    </r>
    <r>
      <rPr>
        <sz val="11"/>
        <rFont val="宋体"/>
        <charset val="0"/>
      </rPr>
      <t>(</t>
    </r>
    <r>
      <rPr>
        <sz val="11"/>
        <rFont val="宋体"/>
        <charset val="134"/>
      </rPr>
      <t>化学发光法</t>
    </r>
    <r>
      <rPr>
        <sz val="11"/>
        <rFont val="宋体"/>
        <charset val="0"/>
      </rPr>
      <t>)</t>
    </r>
  </si>
  <si>
    <t>血清甲状腺素(T4)测定</t>
  </si>
  <si>
    <t>250310010-1</t>
  </si>
  <si>
    <t>250310010-01</t>
  </si>
  <si>
    <r>
      <rPr>
        <sz val="11"/>
        <rFont val="宋体"/>
        <charset val="134"/>
      </rPr>
      <t>血清甲状腺素</t>
    </r>
    <r>
      <rPr>
        <sz val="11"/>
        <rFont val="宋体"/>
        <charset val="0"/>
      </rPr>
      <t>(T4)</t>
    </r>
    <r>
      <rPr>
        <sz val="11"/>
        <rFont val="宋体"/>
        <charset val="134"/>
      </rPr>
      <t>测定</t>
    </r>
    <r>
      <rPr>
        <sz val="11"/>
        <rFont val="宋体"/>
        <charset val="0"/>
      </rPr>
      <t>-</t>
    </r>
    <r>
      <rPr>
        <sz val="11"/>
        <rFont val="宋体"/>
        <charset val="134"/>
      </rPr>
      <t>化学发光法</t>
    </r>
  </si>
  <si>
    <t>血清三碘甲状原氨酸(T3)测定</t>
  </si>
  <si>
    <t>250310011-1</t>
  </si>
  <si>
    <t>250310011-01</t>
  </si>
  <si>
    <r>
      <rPr>
        <sz val="11"/>
        <rFont val="宋体"/>
        <charset val="134"/>
      </rPr>
      <t>血清三碘甲状原氨酸</t>
    </r>
    <r>
      <rPr>
        <sz val="11"/>
        <rFont val="宋体"/>
        <charset val="0"/>
      </rPr>
      <t>(T3)</t>
    </r>
    <r>
      <rPr>
        <sz val="11"/>
        <rFont val="宋体"/>
        <charset val="134"/>
      </rPr>
      <t>测定</t>
    </r>
    <r>
      <rPr>
        <sz val="11"/>
        <rFont val="宋体"/>
        <charset val="0"/>
      </rPr>
      <t>(</t>
    </r>
    <r>
      <rPr>
        <sz val="11"/>
        <rFont val="宋体"/>
        <charset val="134"/>
      </rPr>
      <t>化学发光法</t>
    </r>
    <r>
      <rPr>
        <sz val="11"/>
        <rFont val="宋体"/>
        <charset val="0"/>
      </rPr>
      <t>)</t>
    </r>
  </si>
  <si>
    <t>血清游离甲状腺素(FT4)测定</t>
  </si>
  <si>
    <t>250310013-1</t>
  </si>
  <si>
    <t>250310013-01</t>
  </si>
  <si>
    <r>
      <rPr>
        <sz val="11"/>
        <rFont val="宋体"/>
        <charset val="134"/>
      </rPr>
      <t>血清游离甲状腺素</t>
    </r>
    <r>
      <rPr>
        <sz val="11"/>
        <rFont val="宋体"/>
        <charset val="0"/>
      </rPr>
      <t>(FT4)</t>
    </r>
    <r>
      <rPr>
        <sz val="11"/>
        <rFont val="宋体"/>
        <charset val="134"/>
      </rPr>
      <t>测定</t>
    </r>
    <r>
      <rPr>
        <sz val="11"/>
        <rFont val="宋体"/>
        <charset val="0"/>
      </rPr>
      <t>(</t>
    </r>
    <r>
      <rPr>
        <sz val="11"/>
        <rFont val="宋体"/>
        <charset val="134"/>
      </rPr>
      <t>化学发光法</t>
    </r>
    <r>
      <rPr>
        <sz val="11"/>
        <rFont val="宋体"/>
        <charset val="0"/>
      </rPr>
      <t>)</t>
    </r>
  </si>
  <si>
    <t>血清游离三碘甲状原氨酸(FT3)测定</t>
  </si>
  <si>
    <t>250310014-1</t>
  </si>
  <si>
    <t>250310014-01</t>
  </si>
  <si>
    <r>
      <rPr>
        <sz val="11"/>
        <rFont val="宋体"/>
        <charset val="134"/>
      </rPr>
      <t>血清游离三碘甲状原氨酸</t>
    </r>
    <r>
      <rPr>
        <sz val="11"/>
        <rFont val="宋体"/>
        <charset val="0"/>
      </rPr>
      <t>(FT3)</t>
    </r>
    <r>
      <rPr>
        <sz val="11"/>
        <rFont val="宋体"/>
        <charset val="134"/>
      </rPr>
      <t>测定</t>
    </r>
    <r>
      <rPr>
        <sz val="11"/>
        <rFont val="宋体"/>
        <charset val="0"/>
      </rPr>
      <t>(</t>
    </r>
    <r>
      <rPr>
        <sz val="11"/>
        <rFont val="宋体"/>
        <charset val="134"/>
      </rPr>
      <t>化学发光法</t>
    </r>
    <r>
      <rPr>
        <sz val="11"/>
        <rFont val="宋体"/>
        <charset val="0"/>
      </rPr>
      <t>)</t>
    </r>
  </si>
  <si>
    <t>甲状腺功能常规检查</t>
  </si>
  <si>
    <t>套</t>
  </si>
  <si>
    <t>拟删除套餐项目</t>
  </si>
  <si>
    <t>甲状腺功能化学发光法检查</t>
  </si>
  <si>
    <t>气压治疗</t>
  </si>
  <si>
    <t>每部位</t>
  </si>
  <si>
    <t>340100024-01</t>
  </si>
  <si>
    <t>气压治疗(肢体气压治疗)</t>
  </si>
  <si>
    <t>340100024-02</t>
  </si>
  <si>
    <t>气压治疗(肢体正压治疗)</t>
  </si>
  <si>
    <t>340100024-03</t>
  </si>
  <si>
    <t>气压治疗(肢体负压治疗)</t>
  </si>
  <si>
    <t>B型钠尿肽（BNP）测定</t>
  </si>
  <si>
    <t>250306012-02</t>
  </si>
  <si>
    <t>B型钠尿肽（BNP）测定（高双抗夹心荧光法）</t>
  </si>
  <si>
    <t>250306012-03</t>
  </si>
  <si>
    <t>B型钠尿肽（BNP）测定（化学发光法）</t>
  </si>
  <si>
    <t>调升</t>
  </si>
  <si>
    <t>静脉高营养治疗</t>
  </si>
  <si>
    <t>120400008-1</t>
  </si>
  <si>
    <t>120400008-01</t>
  </si>
  <si>
    <t>静脉高营养治疗(6周岁及以下儿童加收)</t>
  </si>
  <si>
    <t>抗肿瘤化学药物配置</t>
  </si>
  <si>
    <t>组</t>
  </si>
  <si>
    <t>120400013-1</t>
  </si>
  <si>
    <t>120400013-01</t>
  </si>
  <si>
    <r>
      <rPr>
        <sz val="11"/>
        <rFont val="宋体"/>
        <charset val="134"/>
      </rPr>
      <t>抗肿瘤化学药物配置</t>
    </r>
    <r>
      <rPr>
        <sz val="11"/>
        <rFont val="宋体"/>
        <charset val="0"/>
      </rPr>
      <t>(6</t>
    </r>
    <r>
      <rPr>
        <sz val="11"/>
        <rFont val="宋体"/>
        <charset val="134"/>
      </rPr>
      <t>周岁及以下儿童加收</t>
    </r>
    <r>
      <rPr>
        <sz val="11"/>
        <rFont val="宋体"/>
        <charset val="0"/>
      </rPr>
      <t>)</t>
    </r>
  </si>
  <si>
    <t>静脉用药集中调配</t>
  </si>
  <si>
    <t>免疫荧光染色诊断</t>
  </si>
  <si>
    <t>每个标本，每种染色</t>
  </si>
  <si>
    <t>脑室钻孔伴脑室引流术</t>
  </si>
  <si>
    <t>330201020-1</t>
  </si>
  <si>
    <t>脑室钻孔伴脑室引流术（6周岁及以下儿童加收）</t>
  </si>
  <si>
    <t>立体定向颅内肿物清除术</t>
  </si>
  <si>
    <t>330201059-01</t>
  </si>
  <si>
    <t>立体定向颅内肿物清除术(血肿)</t>
  </si>
  <si>
    <t>330201059-02</t>
  </si>
  <si>
    <t>立体定向颅内肿物清除术(脓肿)</t>
  </si>
  <si>
    <t>330201059-03</t>
  </si>
  <si>
    <t>立体定向颅内肿物清除术(肿瘤)</t>
  </si>
  <si>
    <t>330201059-04</t>
  </si>
  <si>
    <t>立体定向颅内肿物清除术(取活检)</t>
  </si>
  <si>
    <t>330201059-05</t>
  </si>
  <si>
    <t>立体定向颅内肿物清除术(取异物)</t>
  </si>
  <si>
    <t>经鼻内镜鼻窦手术</t>
  </si>
  <si>
    <t>330602013-1</t>
  </si>
  <si>
    <t>330602013-01</t>
  </si>
  <si>
    <t>经鼻内镜鼻窦手术（4个（含4个）以上窦加收）</t>
  </si>
  <si>
    <t>330602013-2</t>
  </si>
  <si>
    <t>330602013-02</t>
  </si>
  <si>
    <t>经鼻内镜鼻窦手术（蝶窦加收）</t>
  </si>
  <si>
    <t>330602013-3</t>
  </si>
  <si>
    <t>经鼻内镜鼻窦手术(6周岁及以下儿童加收)</t>
  </si>
  <si>
    <t>肾囊肿切除术</t>
  </si>
  <si>
    <t>331101014-01</t>
  </si>
  <si>
    <t>肾囊肿切除术(去顶术)</t>
  </si>
  <si>
    <t>331101014-1</t>
  </si>
  <si>
    <r>
      <rPr>
        <sz val="11"/>
        <rFont val="宋体"/>
        <charset val="134"/>
      </rPr>
      <t>肾囊肿切除术</t>
    </r>
    <r>
      <rPr>
        <sz val="11"/>
        <rFont val="宋体"/>
        <charset val="0"/>
      </rPr>
      <t>(</t>
    </r>
    <r>
      <rPr>
        <sz val="11"/>
        <rFont val="宋体"/>
        <charset val="134"/>
      </rPr>
      <t>去顶术</t>
    </r>
    <r>
      <rPr>
        <sz val="11"/>
        <rFont val="宋体"/>
        <charset val="0"/>
      </rPr>
      <t>)</t>
    </r>
    <r>
      <rPr>
        <sz val="11"/>
        <rFont val="宋体"/>
        <charset val="134"/>
      </rPr>
      <t>（</t>
    </r>
    <r>
      <rPr>
        <sz val="11"/>
        <rFont val="宋体"/>
        <charset val="0"/>
      </rPr>
      <t>6</t>
    </r>
    <r>
      <rPr>
        <sz val="11"/>
        <rFont val="宋体"/>
        <charset val="134"/>
      </rPr>
      <t>周岁及以下儿童加收）</t>
    </r>
  </si>
  <si>
    <t>剖宫产术</t>
  </si>
  <si>
    <t>331400012-01</t>
  </si>
  <si>
    <t>剖宫产术(古典式)</t>
  </si>
  <si>
    <t>331400012-02</t>
  </si>
  <si>
    <t>剖宫产术(子宫下段)</t>
  </si>
  <si>
    <t>331400012-03</t>
  </si>
  <si>
    <t>剖宫产术(腹膜外剖宫取胎术)</t>
  </si>
  <si>
    <t>股骨颈骨折切开复位内固定术</t>
  </si>
  <si>
    <t>331505014-1</t>
  </si>
  <si>
    <r>
      <rPr>
        <sz val="11"/>
        <rFont val="宋体"/>
        <charset val="134"/>
      </rPr>
      <t>股骨颈骨折切开复位内固定术（</t>
    </r>
    <r>
      <rPr>
        <sz val="11"/>
        <rFont val="宋体"/>
        <charset val="0"/>
      </rPr>
      <t>6</t>
    </r>
    <r>
      <rPr>
        <sz val="11"/>
        <rFont val="宋体"/>
        <charset val="134"/>
      </rPr>
      <t>周岁及以下儿童加收）</t>
    </r>
  </si>
  <si>
    <t>心功能康复评定</t>
  </si>
  <si>
    <t>平衡功能训练</t>
  </si>
  <si>
    <t>偏瘫肢体综合训练</t>
  </si>
  <si>
    <r>
      <rPr>
        <sz val="11"/>
        <rFont val="宋体"/>
        <charset val="0"/>
      </rPr>
      <t>40</t>
    </r>
    <r>
      <rPr>
        <sz val="11"/>
        <rFont val="宋体"/>
        <charset val="134"/>
      </rPr>
      <t>分钟</t>
    </r>
    <r>
      <rPr>
        <sz val="11"/>
        <rFont val="宋体"/>
        <charset val="0"/>
      </rPr>
      <t xml:space="preserve">
/</t>
    </r>
    <r>
      <rPr>
        <sz val="11"/>
        <rFont val="宋体"/>
        <charset val="134"/>
      </rPr>
      <t>次</t>
    </r>
  </si>
  <si>
    <t>人工煎药</t>
  </si>
  <si>
    <t>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</si>
</sst>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name val="宋体"/>
      <charset val="0"/>
    </font>
    <font>
      <sz val="10.5"/>
      <name val="宋体"/>
      <charset val="134"/>
    </font>
    <font>
      <sz val="11"/>
      <name val="宋体"/>
      <charset val="134"/>
      <scheme val="minor"/>
    </font>
    <font>
      <sz val="11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11"/>
      <name val="黑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top" wrapText="1"/>
    </xf>
    <xf numFmtId="0" fontId="33" fillId="0" borderId="0">
      <alignment vertical="top" wrapText="1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0" applyNumberForma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 applyProtection="1">
      <alignment horizontal="center" vertical="center"/>
    </xf>
    <xf numFmtId="10" fontId="3" fillId="0" borderId="1" xfId="0" applyNumberFormat="1" applyFont="1" applyFill="1" applyBorder="1" applyAlignment="1" applyProtection="1">
      <alignment horizontal="center" vertical="center" wrapText="1"/>
    </xf>
    <xf numFmtId="10" fontId="4" fillId="0" borderId="1" xfId="0" applyNumberFormat="1" applyFont="1" applyFill="1" applyBorder="1" applyAlignment="1" applyProtection="1">
      <alignment horizontal="center" vertical="center" wrapText="1"/>
    </xf>
    <xf numFmtId="10" fontId="5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_成稿16.3" xfId="51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6"/>
  <sheetViews>
    <sheetView tabSelected="1" zoomScale="85" zoomScaleNormal="85" workbookViewId="0">
      <pane xSplit="6" ySplit="5" topLeftCell="G42" activePane="bottomRight" state="frozen"/>
      <selection/>
      <selection pane="topRight"/>
      <selection pane="bottomLeft"/>
      <selection pane="bottomRight" activeCell="A52" sqref="A52:A53"/>
    </sheetView>
  </sheetViews>
  <sheetFormatPr defaultColWidth="9" defaultRowHeight="13.5"/>
  <cols>
    <col min="1" max="1" width="5.625" style="7" customWidth="1"/>
    <col min="2" max="2" width="9" style="7"/>
    <col min="3" max="3" width="15.05" style="7" customWidth="1"/>
    <col min="4" max="4" width="16.625" style="7" hidden="1" customWidth="1"/>
    <col min="5" max="5" width="30.05" customWidth="1"/>
    <col min="7" max="7" width="11.125" customWidth="1"/>
    <col min="8" max="8" width="13.875" customWidth="1"/>
    <col min="9" max="9" width="11.7833333333333" style="8" customWidth="1"/>
    <col min="10" max="16" width="11.7833333333333" customWidth="1"/>
    <col min="17" max="17" width="11.7833333333333" style="9" customWidth="1"/>
    <col min="18" max="20" width="11.7833333333333" customWidth="1"/>
    <col min="21" max="21" width="11.7833333333333" style="8" customWidth="1"/>
    <col min="22" max="31" width="11.7833333333333" customWidth="1"/>
  </cols>
  <sheetData>
    <row r="1" ht="18.75" spans="1:1">
      <c r="A1" s="10" t="s">
        <v>0</v>
      </c>
    </row>
    <row r="2" s="1" customFormat="1" ht="46" customHeight="1" spans="1:3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="2" customFormat="1" ht="26" customHeight="1" spans="1:31">
      <c r="A3" s="12" t="s">
        <v>2</v>
      </c>
      <c r="B3" s="12" t="s">
        <v>3</v>
      </c>
      <c r="C3" s="12" t="s">
        <v>4</v>
      </c>
      <c r="D3" s="12"/>
      <c r="E3" s="13" t="s">
        <v>5</v>
      </c>
      <c r="F3" s="13" t="s">
        <v>6</v>
      </c>
      <c r="G3" s="12" t="s">
        <v>7</v>
      </c>
      <c r="H3" s="12"/>
      <c r="I3" s="31"/>
      <c r="J3" s="12"/>
      <c r="K3" s="12"/>
      <c r="L3" s="12"/>
      <c r="M3" s="12"/>
      <c r="N3" s="12" t="s">
        <v>8</v>
      </c>
      <c r="O3" s="12"/>
      <c r="P3" s="12"/>
      <c r="Q3" s="37"/>
      <c r="R3" s="12"/>
      <c r="S3" s="12" t="s">
        <v>9</v>
      </c>
      <c r="T3" s="12"/>
      <c r="U3" s="31"/>
      <c r="V3" s="12"/>
      <c r="W3" s="12"/>
      <c r="X3" s="12"/>
      <c r="Y3" s="12" t="s">
        <v>10</v>
      </c>
      <c r="Z3" s="12"/>
      <c r="AA3" s="12"/>
      <c r="AB3" s="12"/>
      <c r="AC3" s="12"/>
      <c r="AD3" s="12"/>
      <c r="AE3" s="38" t="s">
        <v>11</v>
      </c>
    </row>
    <row r="4" s="3" customFormat="1" ht="31" customHeight="1" spans="1:31">
      <c r="A4" s="12"/>
      <c r="B4" s="12"/>
      <c r="C4" s="12"/>
      <c r="D4" s="12" t="s">
        <v>12</v>
      </c>
      <c r="E4" s="12"/>
      <c r="F4" s="12"/>
      <c r="G4" s="13" t="s">
        <v>13</v>
      </c>
      <c r="H4" s="13" t="s">
        <v>14</v>
      </c>
      <c r="I4" s="32" t="s">
        <v>15</v>
      </c>
      <c r="J4" s="13" t="s">
        <v>16</v>
      </c>
      <c r="K4" s="13" t="s">
        <v>17</v>
      </c>
      <c r="L4" s="13" t="s">
        <v>18</v>
      </c>
      <c r="M4" s="13" t="s">
        <v>19</v>
      </c>
      <c r="N4" s="13" t="s">
        <v>20</v>
      </c>
      <c r="O4" s="32" t="s">
        <v>15</v>
      </c>
      <c r="P4" s="13" t="s">
        <v>21</v>
      </c>
      <c r="Q4" s="13" t="s">
        <v>17</v>
      </c>
      <c r="R4" s="13" t="s">
        <v>18</v>
      </c>
      <c r="S4" s="13" t="s">
        <v>22</v>
      </c>
      <c r="T4" s="13" t="s">
        <v>23</v>
      </c>
      <c r="U4" s="32" t="s">
        <v>15</v>
      </c>
      <c r="V4" s="13" t="s">
        <v>24</v>
      </c>
      <c r="W4" s="13" t="s">
        <v>17</v>
      </c>
      <c r="X4" s="13" t="s">
        <v>18</v>
      </c>
      <c r="Y4" s="13" t="s">
        <v>25</v>
      </c>
      <c r="Z4" s="13" t="s">
        <v>26</v>
      </c>
      <c r="AA4" s="32" t="s">
        <v>15</v>
      </c>
      <c r="AB4" s="13" t="s">
        <v>27</v>
      </c>
      <c r="AC4" s="13" t="s">
        <v>17</v>
      </c>
      <c r="AD4" s="13" t="s">
        <v>18</v>
      </c>
      <c r="AE4" s="38"/>
    </row>
    <row r="5" s="4" customFormat="1" ht="21" customHeight="1" spans="1:31">
      <c r="A5" s="14"/>
      <c r="B5" s="14" t="s">
        <v>28</v>
      </c>
      <c r="C5" s="15"/>
      <c r="D5" s="15"/>
      <c r="E5" s="15"/>
      <c r="F5" s="15"/>
      <c r="G5" s="16"/>
      <c r="H5" s="16"/>
      <c r="I5" s="33"/>
      <c r="J5" s="16"/>
      <c r="K5" s="16"/>
      <c r="L5" s="16">
        <f>SUM(L6:L76)</f>
        <v>-4025127.54</v>
      </c>
      <c r="M5" s="16"/>
      <c r="N5" s="16"/>
      <c r="O5" s="16"/>
      <c r="P5" s="16"/>
      <c r="Q5" s="16"/>
      <c r="R5" s="16">
        <f>SUM(R6:R76)</f>
        <v>-18605310.055</v>
      </c>
      <c r="S5" s="16"/>
      <c r="T5" s="16"/>
      <c r="U5" s="33"/>
      <c r="V5" s="16"/>
      <c r="W5" s="16"/>
      <c r="X5" s="16">
        <f>SUM(X6:X76)</f>
        <v>-3093336</v>
      </c>
      <c r="Y5" s="16"/>
      <c r="Z5" s="16"/>
      <c r="AA5" s="16"/>
      <c r="AB5" s="16"/>
      <c r="AC5" s="16"/>
      <c r="AD5" s="16">
        <f>SUM(AD6:AD76)</f>
        <v>-2803355</v>
      </c>
      <c r="AE5" s="39">
        <f>SUM(L5:AD5)</f>
        <v>-28527128.595</v>
      </c>
    </row>
    <row r="6" s="5" customFormat="1" ht="21" customHeight="1" spans="1:31">
      <c r="A6" s="17">
        <v>1</v>
      </c>
      <c r="B6" s="17" t="s">
        <v>29</v>
      </c>
      <c r="C6" s="18">
        <v>120700001</v>
      </c>
      <c r="D6" s="18">
        <v>120700001</v>
      </c>
      <c r="E6" s="19" t="s">
        <v>30</v>
      </c>
      <c r="F6" s="17"/>
      <c r="G6" s="17"/>
      <c r="H6" s="17"/>
      <c r="I6" s="34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34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="5" customFormat="1" ht="21" customHeight="1" spans="1:31">
      <c r="A7" s="17"/>
      <c r="B7" s="17" t="s">
        <v>29</v>
      </c>
      <c r="C7" s="18" t="s">
        <v>31</v>
      </c>
      <c r="D7" s="18" t="s">
        <v>31</v>
      </c>
      <c r="E7" s="20" t="s">
        <v>32</v>
      </c>
      <c r="F7" s="17" t="s">
        <v>33</v>
      </c>
      <c r="G7" s="17">
        <v>5</v>
      </c>
      <c r="H7" s="17">
        <v>5</v>
      </c>
      <c r="I7" s="34">
        <f>K7/G7</f>
        <v>0</v>
      </c>
      <c r="J7" s="17">
        <v>2643</v>
      </c>
      <c r="K7" s="17">
        <f>H7-G7</f>
        <v>0</v>
      </c>
      <c r="L7" s="17">
        <f>J7*K7</f>
        <v>0</v>
      </c>
      <c r="M7" s="17">
        <v>5</v>
      </c>
      <c r="N7" s="17">
        <v>4</v>
      </c>
      <c r="O7" s="34">
        <f>Q7/M7</f>
        <v>-0.2</v>
      </c>
      <c r="P7" s="17">
        <v>2019</v>
      </c>
      <c r="Q7" s="17">
        <f>N7-M7</f>
        <v>-1</v>
      </c>
      <c r="R7" s="17">
        <f>Q7*P7</f>
        <v>-2019</v>
      </c>
      <c r="S7" s="17">
        <v>4</v>
      </c>
      <c r="T7" s="17">
        <v>3</v>
      </c>
      <c r="U7" s="34">
        <f>W7/S7</f>
        <v>-0.25</v>
      </c>
      <c r="V7" s="17">
        <v>7</v>
      </c>
      <c r="W7" s="17">
        <f>T7-S7</f>
        <v>-1</v>
      </c>
      <c r="X7" s="17">
        <f>W7*V7</f>
        <v>-7</v>
      </c>
      <c r="Y7" s="17">
        <v>3</v>
      </c>
      <c r="Z7" s="17">
        <v>3</v>
      </c>
      <c r="AA7" s="17">
        <f>AC7/Y7</f>
        <v>0</v>
      </c>
      <c r="AB7" s="17">
        <v>2283</v>
      </c>
      <c r="AC7" s="17">
        <f>Z7-Y7</f>
        <v>0</v>
      </c>
      <c r="AD7" s="17">
        <f>AB7*AC7</f>
        <v>0</v>
      </c>
      <c r="AE7" s="17">
        <f>L7+R7+X7+AD7</f>
        <v>-2026</v>
      </c>
    </row>
    <row r="8" s="5" customFormat="1" ht="21" customHeight="1" spans="1:31">
      <c r="A8" s="17"/>
      <c r="B8" s="17" t="s">
        <v>29</v>
      </c>
      <c r="C8" s="18" t="s">
        <v>34</v>
      </c>
      <c r="D8" s="18" t="s">
        <v>34</v>
      </c>
      <c r="E8" s="18" t="s">
        <v>35</v>
      </c>
      <c r="F8" s="17" t="s">
        <v>33</v>
      </c>
      <c r="G8" s="17">
        <v>12</v>
      </c>
      <c r="H8" s="17">
        <v>9</v>
      </c>
      <c r="I8" s="34">
        <f>K8/G8</f>
        <v>-0.25</v>
      </c>
      <c r="J8" s="17">
        <v>366898.4</v>
      </c>
      <c r="K8" s="17">
        <f>H8-G8</f>
        <v>-3</v>
      </c>
      <c r="L8" s="17">
        <f>K8*J8</f>
        <v>-1100695.2</v>
      </c>
      <c r="M8" s="17">
        <v>10.5</v>
      </c>
      <c r="N8" s="17">
        <v>9</v>
      </c>
      <c r="O8" s="34">
        <f>Q8/M8</f>
        <v>-0.142857142857143</v>
      </c>
      <c r="P8" s="17">
        <v>1013184.92</v>
      </c>
      <c r="Q8" s="17">
        <f>N8-M8</f>
        <v>-1.5</v>
      </c>
      <c r="R8" s="17">
        <f>P8*Q8</f>
        <v>-1519777.38</v>
      </c>
      <c r="S8" s="17">
        <v>9</v>
      </c>
      <c r="T8" s="17">
        <v>9</v>
      </c>
      <c r="U8" s="34">
        <f>W8/S8</f>
        <v>0</v>
      </c>
      <c r="V8" s="17">
        <v>46475</v>
      </c>
      <c r="W8" s="17">
        <f>T8-S8</f>
        <v>0</v>
      </c>
      <c r="X8" s="17">
        <f>W8*V8</f>
        <v>0</v>
      </c>
      <c r="Y8" s="17">
        <v>7</v>
      </c>
      <c r="Z8" s="17">
        <v>7</v>
      </c>
      <c r="AA8" s="34">
        <f>AC8/Y8</f>
        <v>0</v>
      </c>
      <c r="AB8" s="17">
        <v>88765</v>
      </c>
      <c r="AC8" s="17">
        <f>Z8-Y8</f>
        <v>0</v>
      </c>
      <c r="AD8" s="17">
        <f>AC8*AB8</f>
        <v>0</v>
      </c>
      <c r="AE8" s="17">
        <f t="shared" ref="AE8:AE39" si="0">L8+R8+X8+AD8</f>
        <v>-2620472.58</v>
      </c>
    </row>
    <row r="9" s="5" customFormat="1" ht="30" customHeight="1" spans="1:31">
      <c r="A9" s="17"/>
      <c r="B9" s="17" t="s">
        <v>29</v>
      </c>
      <c r="C9" s="18" t="s">
        <v>36</v>
      </c>
      <c r="D9" s="18" t="s">
        <v>37</v>
      </c>
      <c r="E9" s="19" t="s">
        <v>38</v>
      </c>
      <c r="F9" s="17" t="s">
        <v>33</v>
      </c>
      <c r="G9" s="17">
        <v>15.6</v>
      </c>
      <c r="H9" s="17">
        <v>11.7</v>
      </c>
      <c r="I9" s="34">
        <f t="shared" ref="I9:I40" si="1">K9/G9</f>
        <v>-0.25</v>
      </c>
      <c r="J9" s="17">
        <v>34687.6</v>
      </c>
      <c r="K9" s="17">
        <f t="shared" ref="K9:K40" si="2">H9-G9</f>
        <v>-3.9</v>
      </c>
      <c r="L9" s="17">
        <f t="shared" ref="L9:L40" si="3">K9*J9</f>
        <v>-135281.64</v>
      </c>
      <c r="M9" s="17">
        <v>13.65</v>
      </c>
      <c r="N9" s="17">
        <v>11.7</v>
      </c>
      <c r="O9" s="34">
        <f t="shared" ref="O9:O64" si="4">Q9/M9</f>
        <v>-0.142857142857143</v>
      </c>
      <c r="P9" s="17">
        <v>209843</v>
      </c>
      <c r="Q9" s="17">
        <f t="shared" ref="Q9:Q70" si="5">N9-M9</f>
        <v>-1.95</v>
      </c>
      <c r="R9" s="17">
        <f t="shared" ref="R9:R70" si="6">P9*Q9</f>
        <v>-409193.85</v>
      </c>
      <c r="S9" s="17">
        <v>11.7</v>
      </c>
      <c r="T9" s="17">
        <v>11.7</v>
      </c>
      <c r="U9" s="34">
        <f t="shared" ref="U9:U64" si="7">W9/S9</f>
        <v>0</v>
      </c>
      <c r="V9" s="17">
        <v>0</v>
      </c>
      <c r="W9" s="17">
        <f t="shared" ref="W9:W64" si="8">T9-S9</f>
        <v>0</v>
      </c>
      <c r="X9" s="17">
        <f t="shared" ref="X9:X64" si="9">W9*V9</f>
        <v>0</v>
      </c>
      <c r="Y9" s="17">
        <v>9.1</v>
      </c>
      <c r="Z9" s="17">
        <v>9.1</v>
      </c>
      <c r="AA9" s="34">
        <f t="shared" ref="AA9:AA64" si="10">AC9/Y9</f>
        <v>0</v>
      </c>
      <c r="AB9" s="17">
        <v>0</v>
      </c>
      <c r="AC9" s="17">
        <f t="shared" ref="AC9:AC64" si="11">Z9-Y9</f>
        <v>0</v>
      </c>
      <c r="AD9" s="17">
        <f t="shared" ref="AD9:AD64" si="12">AC9*AB9</f>
        <v>0</v>
      </c>
      <c r="AE9" s="17">
        <f t="shared" si="0"/>
        <v>-544475.49</v>
      </c>
    </row>
    <row r="10" s="5" customFormat="1" ht="21" customHeight="1" spans="1:31">
      <c r="A10" s="17">
        <v>2</v>
      </c>
      <c r="B10" s="17" t="s">
        <v>29</v>
      </c>
      <c r="C10" s="18">
        <v>220201002</v>
      </c>
      <c r="D10" s="18">
        <v>220201002</v>
      </c>
      <c r="E10" s="18" t="s">
        <v>39</v>
      </c>
      <c r="F10" s="17" t="s">
        <v>40</v>
      </c>
      <c r="G10" s="17">
        <v>40</v>
      </c>
      <c r="H10" s="17">
        <v>30</v>
      </c>
      <c r="I10" s="34">
        <f t="shared" si="1"/>
        <v>-0.25</v>
      </c>
      <c r="J10" s="17">
        <v>972</v>
      </c>
      <c r="K10" s="17">
        <f t="shared" si="2"/>
        <v>-10</v>
      </c>
      <c r="L10" s="17">
        <f t="shared" si="3"/>
        <v>-9720</v>
      </c>
      <c r="M10" s="17">
        <v>35</v>
      </c>
      <c r="N10" s="17">
        <v>26</v>
      </c>
      <c r="O10" s="34">
        <f t="shared" si="4"/>
        <v>-0.257142857142857</v>
      </c>
      <c r="P10" s="17">
        <v>32600</v>
      </c>
      <c r="Q10" s="17">
        <f t="shared" si="5"/>
        <v>-9</v>
      </c>
      <c r="R10" s="17">
        <f t="shared" si="6"/>
        <v>-293400</v>
      </c>
      <c r="S10" s="17">
        <v>30</v>
      </c>
      <c r="T10" s="17">
        <v>22</v>
      </c>
      <c r="U10" s="34">
        <f t="shared" si="7"/>
        <v>-0.266666666666667</v>
      </c>
      <c r="V10" s="17">
        <v>344</v>
      </c>
      <c r="W10" s="17">
        <f t="shared" si="8"/>
        <v>-8</v>
      </c>
      <c r="X10" s="17">
        <f t="shared" si="9"/>
        <v>-2752</v>
      </c>
      <c r="Y10" s="17">
        <v>24</v>
      </c>
      <c r="Z10" s="17">
        <v>18</v>
      </c>
      <c r="AA10" s="34">
        <f t="shared" si="10"/>
        <v>-0.25</v>
      </c>
      <c r="AB10" s="17">
        <v>32786</v>
      </c>
      <c r="AC10" s="17">
        <f t="shared" si="11"/>
        <v>-6</v>
      </c>
      <c r="AD10" s="17">
        <f t="shared" si="12"/>
        <v>-196716</v>
      </c>
      <c r="AE10" s="17">
        <f t="shared" si="0"/>
        <v>-502588</v>
      </c>
    </row>
    <row r="11" s="5" customFormat="1" ht="21" customHeight="1" spans="1:31">
      <c r="A11" s="17"/>
      <c r="B11" s="17" t="s">
        <v>29</v>
      </c>
      <c r="C11" s="18" t="s">
        <v>41</v>
      </c>
      <c r="D11" s="18" t="s">
        <v>42</v>
      </c>
      <c r="E11" s="18" t="s">
        <v>43</v>
      </c>
      <c r="F11" s="17" t="s">
        <v>40</v>
      </c>
      <c r="G11" s="17">
        <v>60</v>
      </c>
      <c r="H11" s="17">
        <v>45</v>
      </c>
      <c r="I11" s="34">
        <f t="shared" si="1"/>
        <v>-0.25</v>
      </c>
      <c r="J11" s="17">
        <v>34</v>
      </c>
      <c r="K11" s="17">
        <f t="shared" si="2"/>
        <v>-15</v>
      </c>
      <c r="L11" s="17">
        <f t="shared" si="3"/>
        <v>-510</v>
      </c>
      <c r="M11" s="17">
        <v>55</v>
      </c>
      <c r="N11" s="17">
        <v>41</v>
      </c>
      <c r="O11" s="34">
        <f t="shared" si="4"/>
        <v>-0.254545454545455</v>
      </c>
      <c r="P11" s="17">
        <v>753</v>
      </c>
      <c r="Q11" s="17">
        <f t="shared" si="5"/>
        <v>-14</v>
      </c>
      <c r="R11" s="17">
        <f t="shared" si="6"/>
        <v>-10542</v>
      </c>
      <c r="S11" s="17">
        <v>50</v>
      </c>
      <c r="T11" s="17">
        <v>37</v>
      </c>
      <c r="U11" s="34">
        <f t="shared" si="7"/>
        <v>-0.26</v>
      </c>
      <c r="V11" s="17">
        <v>0</v>
      </c>
      <c r="W11" s="17">
        <f t="shared" si="8"/>
        <v>-13</v>
      </c>
      <c r="X11" s="17">
        <f t="shared" si="9"/>
        <v>0</v>
      </c>
      <c r="Y11" s="17">
        <v>44</v>
      </c>
      <c r="Z11" s="17">
        <v>33</v>
      </c>
      <c r="AA11" s="34">
        <f t="shared" si="10"/>
        <v>-0.25</v>
      </c>
      <c r="AB11" s="17">
        <v>0</v>
      </c>
      <c r="AC11" s="17">
        <f t="shared" si="11"/>
        <v>-11</v>
      </c>
      <c r="AD11" s="17">
        <f t="shared" si="12"/>
        <v>0</v>
      </c>
      <c r="AE11" s="17">
        <f t="shared" si="0"/>
        <v>-11052</v>
      </c>
    </row>
    <row r="12" s="5" customFormat="1" ht="21" customHeight="1" spans="1:31">
      <c r="A12" s="17"/>
      <c r="B12" s="17" t="s">
        <v>29</v>
      </c>
      <c r="C12" s="18" t="s">
        <v>44</v>
      </c>
      <c r="D12" s="18" t="s">
        <v>45</v>
      </c>
      <c r="E12" s="18" t="s">
        <v>46</v>
      </c>
      <c r="F12" s="17" t="s">
        <v>40</v>
      </c>
      <c r="G12" s="17">
        <v>10</v>
      </c>
      <c r="H12" s="17">
        <v>10</v>
      </c>
      <c r="I12" s="34">
        <f t="shared" si="1"/>
        <v>0</v>
      </c>
      <c r="J12" s="17">
        <v>0</v>
      </c>
      <c r="K12" s="17">
        <f t="shared" si="2"/>
        <v>0</v>
      </c>
      <c r="L12" s="17">
        <f t="shared" si="3"/>
        <v>0</v>
      </c>
      <c r="M12" s="17">
        <v>10</v>
      </c>
      <c r="N12" s="17">
        <v>10</v>
      </c>
      <c r="O12" s="34">
        <f t="shared" si="4"/>
        <v>0</v>
      </c>
      <c r="P12" s="17">
        <v>4</v>
      </c>
      <c r="Q12" s="17">
        <f t="shared" si="5"/>
        <v>0</v>
      </c>
      <c r="R12" s="17">
        <f t="shared" si="6"/>
        <v>0</v>
      </c>
      <c r="S12" s="17">
        <v>10</v>
      </c>
      <c r="T12" s="17">
        <v>10</v>
      </c>
      <c r="U12" s="34">
        <f t="shared" si="7"/>
        <v>0</v>
      </c>
      <c r="V12" s="17">
        <v>0</v>
      </c>
      <c r="W12" s="17">
        <f t="shared" si="8"/>
        <v>0</v>
      </c>
      <c r="X12" s="17">
        <f t="shared" si="9"/>
        <v>0</v>
      </c>
      <c r="Y12" s="17">
        <v>10</v>
      </c>
      <c r="Z12" s="17">
        <v>10</v>
      </c>
      <c r="AA12" s="34">
        <f t="shared" si="10"/>
        <v>0</v>
      </c>
      <c r="AB12" s="17">
        <v>0</v>
      </c>
      <c r="AC12" s="17">
        <f t="shared" si="11"/>
        <v>0</v>
      </c>
      <c r="AD12" s="17">
        <f t="shared" si="12"/>
        <v>0</v>
      </c>
      <c r="AE12" s="17">
        <f t="shared" si="0"/>
        <v>0</v>
      </c>
    </row>
    <row r="13" s="5" customFormat="1" ht="21" customHeight="1" spans="1:31">
      <c r="A13" s="17">
        <v>3</v>
      </c>
      <c r="B13" s="17" t="s">
        <v>29</v>
      </c>
      <c r="C13" s="18">
        <v>230400001</v>
      </c>
      <c r="D13" s="18">
        <v>230400001</v>
      </c>
      <c r="E13" s="19" t="s">
        <v>47</v>
      </c>
      <c r="F13" s="17" t="s">
        <v>33</v>
      </c>
      <c r="G13" s="17">
        <v>3000</v>
      </c>
      <c r="H13" s="17">
        <v>2250</v>
      </c>
      <c r="I13" s="34">
        <f t="shared" si="1"/>
        <v>-0.25</v>
      </c>
      <c r="J13" s="17">
        <v>0</v>
      </c>
      <c r="K13" s="17">
        <f t="shared" si="2"/>
        <v>-750</v>
      </c>
      <c r="L13" s="17">
        <f t="shared" si="3"/>
        <v>0</v>
      </c>
      <c r="M13" s="17">
        <v>2624</v>
      </c>
      <c r="N13" s="17">
        <v>1912</v>
      </c>
      <c r="O13" s="34">
        <f t="shared" si="4"/>
        <v>-0.271341463414634</v>
      </c>
      <c r="P13" s="17">
        <v>0</v>
      </c>
      <c r="Q13" s="17">
        <f t="shared" si="5"/>
        <v>-712</v>
      </c>
      <c r="R13" s="17">
        <f t="shared" si="6"/>
        <v>0</v>
      </c>
      <c r="S13" s="17">
        <v>2294</v>
      </c>
      <c r="T13" s="17">
        <v>1625</v>
      </c>
      <c r="U13" s="34">
        <f t="shared" si="7"/>
        <v>-0.291630340017437</v>
      </c>
      <c r="V13" s="17">
        <v>0</v>
      </c>
      <c r="W13" s="17">
        <f t="shared" si="8"/>
        <v>-669</v>
      </c>
      <c r="X13" s="17">
        <f t="shared" si="9"/>
        <v>0</v>
      </c>
      <c r="Y13" s="17">
        <v>1834</v>
      </c>
      <c r="Z13" s="17">
        <v>1300</v>
      </c>
      <c r="AA13" s="34">
        <f t="shared" si="10"/>
        <v>-0.291166848418757</v>
      </c>
      <c r="AB13" s="17">
        <v>0</v>
      </c>
      <c r="AC13" s="17">
        <f t="shared" si="11"/>
        <v>-534</v>
      </c>
      <c r="AD13" s="17">
        <f t="shared" si="12"/>
        <v>0</v>
      </c>
      <c r="AE13" s="17">
        <f t="shared" si="0"/>
        <v>0</v>
      </c>
    </row>
    <row r="14" s="5" customFormat="1" ht="21" customHeight="1" spans="1:31">
      <c r="A14" s="17">
        <v>4</v>
      </c>
      <c r="B14" s="17" t="s">
        <v>29</v>
      </c>
      <c r="C14" s="18">
        <v>230400002</v>
      </c>
      <c r="D14" s="18">
        <v>230400002</v>
      </c>
      <c r="E14" s="19" t="s">
        <v>48</v>
      </c>
      <c r="F14" s="17" t="s">
        <v>33</v>
      </c>
      <c r="G14" s="17">
        <v>3000</v>
      </c>
      <c r="H14" s="17">
        <v>2250</v>
      </c>
      <c r="I14" s="34">
        <f t="shared" si="1"/>
        <v>-0.25</v>
      </c>
      <c r="J14" s="17">
        <v>0</v>
      </c>
      <c r="K14" s="17">
        <f t="shared" si="2"/>
        <v>-750</v>
      </c>
      <c r="L14" s="17">
        <f t="shared" si="3"/>
        <v>0</v>
      </c>
      <c r="M14" s="17">
        <v>2624</v>
      </c>
      <c r="N14" s="17">
        <v>1912</v>
      </c>
      <c r="O14" s="34">
        <f t="shared" si="4"/>
        <v>-0.271341463414634</v>
      </c>
      <c r="P14" s="17">
        <v>0</v>
      </c>
      <c r="Q14" s="17">
        <f t="shared" si="5"/>
        <v>-712</v>
      </c>
      <c r="R14" s="17">
        <f t="shared" si="6"/>
        <v>0</v>
      </c>
      <c r="S14" s="17">
        <v>2294</v>
      </c>
      <c r="T14" s="17">
        <v>1625</v>
      </c>
      <c r="U14" s="34">
        <f t="shared" si="7"/>
        <v>-0.291630340017437</v>
      </c>
      <c r="V14" s="17">
        <v>0</v>
      </c>
      <c r="W14" s="17">
        <f t="shared" si="8"/>
        <v>-669</v>
      </c>
      <c r="X14" s="17">
        <f t="shared" si="9"/>
        <v>0</v>
      </c>
      <c r="Y14" s="17">
        <v>1834</v>
      </c>
      <c r="Z14" s="17">
        <v>1300</v>
      </c>
      <c r="AA14" s="34">
        <f t="shared" si="10"/>
        <v>-0.291166848418757</v>
      </c>
      <c r="AB14" s="17">
        <v>0</v>
      </c>
      <c r="AC14" s="17">
        <f t="shared" si="11"/>
        <v>-534</v>
      </c>
      <c r="AD14" s="17">
        <f t="shared" si="12"/>
        <v>0</v>
      </c>
      <c r="AE14" s="17">
        <f t="shared" si="0"/>
        <v>0</v>
      </c>
    </row>
    <row r="15" s="5" customFormat="1" ht="21" customHeight="1" spans="1:31">
      <c r="A15" s="17">
        <v>5</v>
      </c>
      <c r="B15" s="17" t="s">
        <v>29</v>
      </c>
      <c r="C15" s="18">
        <v>230400003</v>
      </c>
      <c r="D15" s="18">
        <v>230400003</v>
      </c>
      <c r="E15" s="19" t="s">
        <v>49</v>
      </c>
      <c r="F15" s="17" t="s">
        <v>33</v>
      </c>
      <c r="G15" s="17">
        <v>3000</v>
      </c>
      <c r="H15" s="17">
        <v>2250</v>
      </c>
      <c r="I15" s="34">
        <f t="shared" si="1"/>
        <v>-0.25</v>
      </c>
      <c r="J15" s="17">
        <v>0</v>
      </c>
      <c r="K15" s="17">
        <f t="shared" si="2"/>
        <v>-750</v>
      </c>
      <c r="L15" s="17">
        <f t="shared" si="3"/>
        <v>0</v>
      </c>
      <c r="M15" s="17">
        <v>2624</v>
      </c>
      <c r="N15" s="17">
        <v>1912</v>
      </c>
      <c r="O15" s="34">
        <f t="shared" si="4"/>
        <v>-0.271341463414634</v>
      </c>
      <c r="P15" s="17">
        <v>0</v>
      </c>
      <c r="Q15" s="17">
        <f t="shared" si="5"/>
        <v>-712</v>
      </c>
      <c r="R15" s="17">
        <f t="shared" si="6"/>
        <v>0</v>
      </c>
      <c r="S15" s="17">
        <v>2294</v>
      </c>
      <c r="T15" s="17">
        <v>1625</v>
      </c>
      <c r="U15" s="34">
        <f t="shared" si="7"/>
        <v>-0.291630340017437</v>
      </c>
      <c r="V15" s="17">
        <v>0</v>
      </c>
      <c r="W15" s="17">
        <f t="shared" si="8"/>
        <v>-669</v>
      </c>
      <c r="X15" s="17">
        <f t="shared" si="9"/>
        <v>0</v>
      </c>
      <c r="Y15" s="17">
        <v>1834</v>
      </c>
      <c r="Z15" s="17">
        <v>1300</v>
      </c>
      <c r="AA15" s="34">
        <f t="shared" si="10"/>
        <v>-0.291166848418757</v>
      </c>
      <c r="AB15" s="17">
        <v>0</v>
      </c>
      <c r="AC15" s="17">
        <f t="shared" si="11"/>
        <v>-534</v>
      </c>
      <c r="AD15" s="17">
        <f t="shared" si="12"/>
        <v>0</v>
      </c>
      <c r="AE15" s="17">
        <f t="shared" si="0"/>
        <v>0</v>
      </c>
    </row>
    <row r="16" s="5" customFormat="1" ht="21" customHeight="1" spans="1:31">
      <c r="A16" s="17">
        <v>6</v>
      </c>
      <c r="B16" s="17" t="s">
        <v>29</v>
      </c>
      <c r="C16" s="18">
        <v>230400004</v>
      </c>
      <c r="D16" s="18">
        <v>230400004</v>
      </c>
      <c r="E16" s="19" t="s">
        <v>50</v>
      </c>
      <c r="F16" s="17" t="s">
        <v>33</v>
      </c>
      <c r="G16" s="17">
        <v>3000</v>
      </c>
      <c r="H16" s="17">
        <v>2250</v>
      </c>
      <c r="I16" s="34">
        <f t="shared" si="1"/>
        <v>-0.25</v>
      </c>
      <c r="J16" s="17">
        <v>0</v>
      </c>
      <c r="K16" s="17">
        <f t="shared" si="2"/>
        <v>-750</v>
      </c>
      <c r="L16" s="17">
        <f t="shared" si="3"/>
        <v>0</v>
      </c>
      <c r="M16" s="17">
        <v>2624</v>
      </c>
      <c r="N16" s="17">
        <v>1912</v>
      </c>
      <c r="O16" s="34">
        <f t="shared" si="4"/>
        <v>-0.271341463414634</v>
      </c>
      <c r="P16" s="17">
        <v>0</v>
      </c>
      <c r="Q16" s="17">
        <f t="shared" si="5"/>
        <v>-712</v>
      </c>
      <c r="R16" s="17">
        <f t="shared" si="6"/>
        <v>0</v>
      </c>
      <c r="S16" s="17">
        <v>2294</v>
      </c>
      <c r="T16" s="17">
        <v>1625</v>
      </c>
      <c r="U16" s="34">
        <f t="shared" si="7"/>
        <v>-0.291630340017437</v>
      </c>
      <c r="V16" s="17">
        <v>0</v>
      </c>
      <c r="W16" s="17">
        <f t="shared" si="8"/>
        <v>-669</v>
      </c>
      <c r="X16" s="17">
        <f t="shared" si="9"/>
        <v>0</v>
      </c>
      <c r="Y16" s="17">
        <v>1834</v>
      </c>
      <c r="Z16" s="17">
        <v>1300</v>
      </c>
      <c r="AA16" s="34">
        <f t="shared" si="10"/>
        <v>-0.291166848418757</v>
      </c>
      <c r="AB16" s="17">
        <v>0</v>
      </c>
      <c r="AC16" s="17">
        <f t="shared" si="11"/>
        <v>-534</v>
      </c>
      <c r="AD16" s="17">
        <f t="shared" si="12"/>
        <v>0</v>
      </c>
      <c r="AE16" s="17">
        <f t="shared" si="0"/>
        <v>0</v>
      </c>
    </row>
    <row r="17" s="5" customFormat="1" ht="21" customHeight="1" spans="1:31">
      <c r="A17" s="17">
        <v>7</v>
      </c>
      <c r="B17" s="17" t="s">
        <v>29</v>
      </c>
      <c r="C17" s="18">
        <v>230400005</v>
      </c>
      <c r="D17" s="18">
        <v>230400005</v>
      </c>
      <c r="E17" s="19" t="s">
        <v>51</v>
      </c>
      <c r="F17" s="17" t="s">
        <v>33</v>
      </c>
      <c r="G17" s="17">
        <v>3000</v>
      </c>
      <c r="H17" s="17">
        <v>2250</v>
      </c>
      <c r="I17" s="34">
        <f t="shared" si="1"/>
        <v>-0.25</v>
      </c>
      <c r="J17" s="17">
        <v>0</v>
      </c>
      <c r="K17" s="17">
        <f t="shared" si="2"/>
        <v>-750</v>
      </c>
      <c r="L17" s="17">
        <f t="shared" si="3"/>
        <v>0</v>
      </c>
      <c r="M17" s="17">
        <v>2624</v>
      </c>
      <c r="N17" s="17">
        <v>1912</v>
      </c>
      <c r="O17" s="34">
        <f t="shared" si="4"/>
        <v>-0.271341463414634</v>
      </c>
      <c r="P17" s="17">
        <v>0</v>
      </c>
      <c r="Q17" s="17">
        <f t="shared" si="5"/>
        <v>-712</v>
      </c>
      <c r="R17" s="17">
        <f t="shared" si="6"/>
        <v>0</v>
      </c>
      <c r="S17" s="17">
        <v>2294</v>
      </c>
      <c r="T17" s="17">
        <v>1625</v>
      </c>
      <c r="U17" s="34">
        <f t="shared" si="7"/>
        <v>-0.291630340017437</v>
      </c>
      <c r="V17" s="17">
        <v>0</v>
      </c>
      <c r="W17" s="17">
        <f t="shared" si="8"/>
        <v>-669</v>
      </c>
      <c r="X17" s="17">
        <f t="shared" si="9"/>
        <v>0</v>
      </c>
      <c r="Y17" s="17">
        <v>1834</v>
      </c>
      <c r="Z17" s="17">
        <v>1300</v>
      </c>
      <c r="AA17" s="34">
        <f t="shared" si="10"/>
        <v>-0.291166848418757</v>
      </c>
      <c r="AB17" s="17">
        <v>0</v>
      </c>
      <c r="AC17" s="17">
        <f t="shared" si="11"/>
        <v>-534</v>
      </c>
      <c r="AD17" s="17">
        <f t="shared" si="12"/>
        <v>0</v>
      </c>
      <c r="AE17" s="17">
        <f t="shared" si="0"/>
        <v>0</v>
      </c>
    </row>
    <row r="18" s="5" customFormat="1" ht="21" customHeight="1" spans="1:31">
      <c r="A18" s="17">
        <v>8</v>
      </c>
      <c r="B18" s="17" t="s">
        <v>29</v>
      </c>
      <c r="C18" s="18">
        <v>230400006</v>
      </c>
      <c r="D18" s="18">
        <v>230400006</v>
      </c>
      <c r="E18" s="19" t="s">
        <v>52</v>
      </c>
      <c r="F18" s="17" t="s">
        <v>33</v>
      </c>
      <c r="G18" s="17">
        <v>3000</v>
      </c>
      <c r="H18" s="17">
        <v>2250</v>
      </c>
      <c r="I18" s="34">
        <f t="shared" si="1"/>
        <v>-0.25</v>
      </c>
      <c r="J18" s="17">
        <v>0</v>
      </c>
      <c r="K18" s="17">
        <f t="shared" si="2"/>
        <v>-750</v>
      </c>
      <c r="L18" s="17">
        <f t="shared" si="3"/>
        <v>0</v>
      </c>
      <c r="M18" s="17">
        <v>2624</v>
      </c>
      <c r="N18" s="17">
        <v>1912</v>
      </c>
      <c r="O18" s="34">
        <f t="shared" si="4"/>
        <v>-0.271341463414634</v>
      </c>
      <c r="P18" s="17">
        <v>0</v>
      </c>
      <c r="Q18" s="17">
        <f t="shared" si="5"/>
        <v>-712</v>
      </c>
      <c r="R18" s="17">
        <f t="shared" si="6"/>
        <v>0</v>
      </c>
      <c r="S18" s="17">
        <v>2294</v>
      </c>
      <c r="T18" s="17">
        <v>1625</v>
      </c>
      <c r="U18" s="34">
        <f t="shared" si="7"/>
        <v>-0.291630340017437</v>
      </c>
      <c r="V18" s="17">
        <v>0</v>
      </c>
      <c r="W18" s="17">
        <f t="shared" si="8"/>
        <v>-669</v>
      </c>
      <c r="X18" s="17">
        <f t="shared" si="9"/>
        <v>0</v>
      </c>
      <c r="Y18" s="17">
        <v>1834</v>
      </c>
      <c r="Z18" s="17">
        <v>1300</v>
      </c>
      <c r="AA18" s="34">
        <f t="shared" si="10"/>
        <v>-0.291166848418757</v>
      </c>
      <c r="AB18" s="17">
        <v>0</v>
      </c>
      <c r="AC18" s="17">
        <f t="shared" si="11"/>
        <v>-534</v>
      </c>
      <c r="AD18" s="17">
        <f t="shared" si="12"/>
        <v>0</v>
      </c>
      <c r="AE18" s="17">
        <f t="shared" si="0"/>
        <v>0</v>
      </c>
    </row>
    <row r="19" s="5" customFormat="1" ht="21" customHeight="1" spans="1:31">
      <c r="A19" s="17">
        <v>9</v>
      </c>
      <c r="B19" s="17" t="s">
        <v>29</v>
      </c>
      <c r="C19" s="18">
        <v>230400007</v>
      </c>
      <c r="D19" s="18">
        <v>230400007</v>
      </c>
      <c r="E19" s="19" t="s">
        <v>53</v>
      </c>
      <c r="F19" s="17" t="s">
        <v>33</v>
      </c>
      <c r="G19" s="17">
        <v>4600</v>
      </c>
      <c r="H19" s="17">
        <v>3450</v>
      </c>
      <c r="I19" s="34">
        <f t="shared" si="1"/>
        <v>-0.25</v>
      </c>
      <c r="J19" s="17">
        <v>0</v>
      </c>
      <c r="K19" s="17">
        <f t="shared" si="2"/>
        <v>-1150</v>
      </c>
      <c r="L19" s="17">
        <f t="shared" si="3"/>
        <v>0</v>
      </c>
      <c r="M19" s="17">
        <v>4024</v>
      </c>
      <c r="N19" s="17">
        <v>2932</v>
      </c>
      <c r="O19" s="34">
        <f t="shared" si="4"/>
        <v>-0.271371769383698</v>
      </c>
      <c r="P19" s="17">
        <v>0</v>
      </c>
      <c r="Q19" s="17">
        <f t="shared" si="5"/>
        <v>-1092</v>
      </c>
      <c r="R19" s="17">
        <f t="shared" si="6"/>
        <v>0</v>
      </c>
      <c r="S19" s="17">
        <v>3518</v>
      </c>
      <c r="T19" s="17">
        <v>2492</v>
      </c>
      <c r="U19" s="34">
        <f t="shared" si="7"/>
        <v>-0.291642978965321</v>
      </c>
      <c r="V19" s="17">
        <v>0</v>
      </c>
      <c r="W19" s="17">
        <f t="shared" si="8"/>
        <v>-1026</v>
      </c>
      <c r="X19" s="17">
        <f t="shared" si="9"/>
        <v>0</v>
      </c>
      <c r="Y19" s="17">
        <v>2813</v>
      </c>
      <c r="Z19" s="17">
        <v>1994</v>
      </c>
      <c r="AA19" s="34">
        <f t="shared" si="10"/>
        <v>-0.291148240312833</v>
      </c>
      <c r="AB19" s="17">
        <v>0</v>
      </c>
      <c r="AC19" s="17">
        <f t="shared" si="11"/>
        <v>-819</v>
      </c>
      <c r="AD19" s="17">
        <f t="shared" si="12"/>
        <v>0</v>
      </c>
      <c r="AE19" s="17">
        <f t="shared" si="0"/>
        <v>0</v>
      </c>
    </row>
    <row r="20" s="5" customFormat="1" ht="21" customHeight="1" spans="1:31">
      <c r="A20" s="17">
        <v>10</v>
      </c>
      <c r="B20" s="17" t="s">
        <v>29</v>
      </c>
      <c r="C20" s="18">
        <v>230400008</v>
      </c>
      <c r="D20" s="18">
        <v>230400008</v>
      </c>
      <c r="E20" s="19" t="s">
        <v>54</v>
      </c>
      <c r="F20" s="17" t="s">
        <v>33</v>
      </c>
      <c r="G20" s="17">
        <v>2600</v>
      </c>
      <c r="H20" s="17">
        <v>1950</v>
      </c>
      <c r="I20" s="34">
        <f t="shared" si="1"/>
        <v>-0.25</v>
      </c>
      <c r="J20" s="17">
        <v>0</v>
      </c>
      <c r="K20" s="17">
        <f t="shared" si="2"/>
        <v>-650</v>
      </c>
      <c r="L20" s="17">
        <f t="shared" si="3"/>
        <v>0</v>
      </c>
      <c r="M20" s="17">
        <v>2274</v>
      </c>
      <c r="N20" s="17">
        <v>1657</v>
      </c>
      <c r="O20" s="34">
        <f t="shared" si="4"/>
        <v>-0.271328056288478</v>
      </c>
      <c r="P20" s="17">
        <v>0</v>
      </c>
      <c r="Q20" s="17">
        <f t="shared" si="5"/>
        <v>-617</v>
      </c>
      <c r="R20" s="17">
        <f t="shared" si="6"/>
        <v>0</v>
      </c>
      <c r="S20" s="17">
        <v>1988</v>
      </c>
      <c r="T20" s="17">
        <v>1408</v>
      </c>
      <c r="U20" s="34">
        <f t="shared" si="7"/>
        <v>-0.291750503018109</v>
      </c>
      <c r="V20" s="17">
        <v>0</v>
      </c>
      <c r="W20" s="17">
        <f t="shared" si="8"/>
        <v>-580</v>
      </c>
      <c r="X20" s="17">
        <f t="shared" si="9"/>
        <v>0</v>
      </c>
      <c r="Y20" s="17">
        <v>1589</v>
      </c>
      <c r="Z20" s="17">
        <v>1126</v>
      </c>
      <c r="AA20" s="34">
        <f t="shared" si="10"/>
        <v>-0.29137822529893</v>
      </c>
      <c r="AB20" s="17">
        <v>0</v>
      </c>
      <c r="AC20" s="17">
        <f t="shared" si="11"/>
        <v>-463</v>
      </c>
      <c r="AD20" s="17">
        <f t="shared" si="12"/>
        <v>0</v>
      </c>
      <c r="AE20" s="17">
        <f t="shared" si="0"/>
        <v>0</v>
      </c>
    </row>
    <row r="21" s="5" customFormat="1" ht="21" customHeight="1" spans="1:31">
      <c r="A21" s="17">
        <v>11</v>
      </c>
      <c r="B21" s="17" t="s">
        <v>29</v>
      </c>
      <c r="C21" s="18">
        <v>230400009</v>
      </c>
      <c r="D21" s="18">
        <v>230400009</v>
      </c>
      <c r="E21" s="19" t="s">
        <v>55</v>
      </c>
      <c r="F21" s="17" t="s">
        <v>33</v>
      </c>
      <c r="G21" s="17">
        <v>3000</v>
      </c>
      <c r="H21" s="17">
        <v>2250</v>
      </c>
      <c r="I21" s="34">
        <f t="shared" si="1"/>
        <v>-0.25</v>
      </c>
      <c r="J21" s="17">
        <v>0</v>
      </c>
      <c r="K21" s="17">
        <f t="shared" si="2"/>
        <v>-750</v>
      </c>
      <c r="L21" s="17">
        <f t="shared" si="3"/>
        <v>0</v>
      </c>
      <c r="M21" s="17">
        <v>2624</v>
      </c>
      <c r="N21" s="17">
        <v>1912</v>
      </c>
      <c r="O21" s="34">
        <f t="shared" si="4"/>
        <v>-0.271341463414634</v>
      </c>
      <c r="P21" s="17">
        <v>0</v>
      </c>
      <c r="Q21" s="17">
        <f t="shared" si="5"/>
        <v>-712</v>
      </c>
      <c r="R21" s="17">
        <f t="shared" si="6"/>
        <v>0</v>
      </c>
      <c r="S21" s="17">
        <v>2294</v>
      </c>
      <c r="T21" s="17">
        <v>1625</v>
      </c>
      <c r="U21" s="34">
        <f t="shared" si="7"/>
        <v>-0.291630340017437</v>
      </c>
      <c r="V21" s="17">
        <v>0</v>
      </c>
      <c r="W21" s="17">
        <f t="shared" si="8"/>
        <v>-669</v>
      </c>
      <c r="X21" s="17">
        <f t="shared" si="9"/>
        <v>0</v>
      </c>
      <c r="Y21" s="17">
        <v>1834</v>
      </c>
      <c r="Z21" s="17">
        <v>1300</v>
      </c>
      <c r="AA21" s="34">
        <f t="shared" si="10"/>
        <v>-0.291166848418757</v>
      </c>
      <c r="AB21" s="17">
        <v>0</v>
      </c>
      <c r="AC21" s="17">
        <f t="shared" si="11"/>
        <v>-534</v>
      </c>
      <c r="AD21" s="17">
        <f t="shared" si="12"/>
        <v>0</v>
      </c>
      <c r="AE21" s="17">
        <f t="shared" si="0"/>
        <v>0</v>
      </c>
    </row>
    <row r="22" s="5" customFormat="1" ht="36" customHeight="1" spans="1:31">
      <c r="A22" s="17">
        <v>12</v>
      </c>
      <c r="B22" s="17" t="s">
        <v>29</v>
      </c>
      <c r="C22" s="18">
        <v>230400010</v>
      </c>
      <c r="D22" s="18">
        <v>230400010</v>
      </c>
      <c r="E22" s="19" t="s">
        <v>56</v>
      </c>
      <c r="F22" s="17" t="s">
        <v>57</v>
      </c>
      <c r="G22" s="17">
        <v>3100</v>
      </c>
      <c r="H22" s="17">
        <v>2320</v>
      </c>
      <c r="I22" s="34">
        <f t="shared" si="1"/>
        <v>-0.251612903225806</v>
      </c>
      <c r="J22" s="17">
        <v>0</v>
      </c>
      <c r="K22" s="17">
        <f t="shared" si="2"/>
        <v>-780</v>
      </c>
      <c r="L22" s="17">
        <f t="shared" si="3"/>
        <v>0</v>
      </c>
      <c r="M22" s="17">
        <v>2711.5</v>
      </c>
      <c r="N22" s="17">
        <v>1972</v>
      </c>
      <c r="O22" s="34">
        <f t="shared" si="4"/>
        <v>-0.272727272727273</v>
      </c>
      <c r="P22" s="17">
        <v>0</v>
      </c>
      <c r="Q22" s="17">
        <f t="shared" si="5"/>
        <v>-739.5</v>
      </c>
      <c r="R22" s="17">
        <f t="shared" si="6"/>
        <v>0</v>
      </c>
      <c r="S22" s="17">
        <v>2370</v>
      </c>
      <c r="T22" s="17">
        <v>1676</v>
      </c>
      <c r="U22" s="34">
        <f t="shared" si="7"/>
        <v>-0.292827004219409</v>
      </c>
      <c r="V22" s="17">
        <v>0</v>
      </c>
      <c r="W22" s="17">
        <f t="shared" si="8"/>
        <v>-694</v>
      </c>
      <c r="X22" s="17">
        <f t="shared" si="9"/>
        <v>0</v>
      </c>
      <c r="Y22" s="17">
        <v>1896</v>
      </c>
      <c r="Z22" s="17">
        <v>1341</v>
      </c>
      <c r="AA22" s="34">
        <f t="shared" si="10"/>
        <v>-0.292721518987342</v>
      </c>
      <c r="AB22" s="17">
        <v>0</v>
      </c>
      <c r="AC22" s="17">
        <f t="shared" si="11"/>
        <v>-555</v>
      </c>
      <c r="AD22" s="17">
        <f t="shared" si="12"/>
        <v>0</v>
      </c>
      <c r="AE22" s="17">
        <f t="shared" si="0"/>
        <v>0</v>
      </c>
    </row>
    <row r="23" s="5" customFormat="1" ht="48" customHeight="1" spans="1:31">
      <c r="A23" s="17"/>
      <c r="B23" s="17" t="s">
        <v>29</v>
      </c>
      <c r="C23" s="18" t="s">
        <v>58</v>
      </c>
      <c r="D23" s="18" t="s">
        <v>59</v>
      </c>
      <c r="E23" s="19" t="s">
        <v>60</v>
      </c>
      <c r="F23" s="17" t="s">
        <v>57</v>
      </c>
      <c r="G23" s="17">
        <v>5500</v>
      </c>
      <c r="H23" s="21">
        <v>3944</v>
      </c>
      <c r="I23" s="34">
        <f t="shared" si="1"/>
        <v>-0.282909090909091</v>
      </c>
      <c r="J23" s="17">
        <v>0</v>
      </c>
      <c r="K23" s="17">
        <f t="shared" si="2"/>
        <v>-1556</v>
      </c>
      <c r="L23" s="17">
        <v>0</v>
      </c>
      <c r="M23" s="17" t="s">
        <v>61</v>
      </c>
      <c r="N23" s="17" t="s">
        <v>61</v>
      </c>
      <c r="O23" s="17" t="s">
        <v>61</v>
      </c>
      <c r="P23" s="17" t="s">
        <v>61</v>
      </c>
      <c r="Q23" s="17" t="s">
        <v>61</v>
      </c>
      <c r="R23" s="17" t="s">
        <v>61</v>
      </c>
      <c r="S23" s="17" t="s">
        <v>61</v>
      </c>
      <c r="T23" s="17" t="s">
        <v>61</v>
      </c>
      <c r="U23" s="17" t="s">
        <v>61</v>
      </c>
      <c r="V23" s="17" t="s">
        <v>61</v>
      </c>
      <c r="W23" s="17" t="s">
        <v>61</v>
      </c>
      <c r="X23" s="17" t="s">
        <v>61</v>
      </c>
      <c r="Y23" s="17" t="s">
        <v>61</v>
      </c>
      <c r="Z23" s="17" t="s">
        <v>61</v>
      </c>
      <c r="AA23" s="17" t="s">
        <v>61</v>
      </c>
      <c r="AB23" s="17" t="s">
        <v>61</v>
      </c>
      <c r="AC23" s="17" t="s">
        <v>61</v>
      </c>
      <c r="AD23" s="17" t="s">
        <v>61</v>
      </c>
      <c r="AE23" s="17" t="s">
        <v>61</v>
      </c>
    </row>
    <row r="24" s="5" customFormat="1" ht="22" customHeight="1" spans="1:31">
      <c r="A24" s="17">
        <v>13</v>
      </c>
      <c r="B24" s="17" t="s">
        <v>29</v>
      </c>
      <c r="C24" s="18">
        <v>250306013</v>
      </c>
      <c r="D24" s="18">
        <v>250306013</v>
      </c>
      <c r="E24" s="18" t="s">
        <v>62</v>
      </c>
      <c r="F24" s="17" t="s">
        <v>63</v>
      </c>
      <c r="G24" s="17">
        <v>80</v>
      </c>
      <c r="H24" s="21">
        <v>60</v>
      </c>
      <c r="I24" s="34">
        <f t="shared" si="1"/>
        <v>-0.25</v>
      </c>
      <c r="J24" s="17">
        <v>49239</v>
      </c>
      <c r="K24" s="17">
        <f t="shared" si="2"/>
        <v>-20</v>
      </c>
      <c r="L24" s="17">
        <f t="shared" si="3"/>
        <v>-984780</v>
      </c>
      <c r="M24" s="17">
        <v>70</v>
      </c>
      <c r="N24" s="21">
        <v>51</v>
      </c>
      <c r="O24" s="34">
        <f t="shared" si="4"/>
        <v>-0.271428571428571</v>
      </c>
      <c r="P24" s="17">
        <v>39052</v>
      </c>
      <c r="Q24" s="17">
        <f t="shared" si="5"/>
        <v>-19</v>
      </c>
      <c r="R24" s="17">
        <f t="shared" si="6"/>
        <v>-741988</v>
      </c>
      <c r="S24" s="17">
        <v>61</v>
      </c>
      <c r="T24" s="17">
        <v>43</v>
      </c>
      <c r="U24" s="34">
        <f t="shared" si="7"/>
        <v>-0.295081967213115</v>
      </c>
      <c r="V24" s="17">
        <v>8688</v>
      </c>
      <c r="W24" s="17">
        <f t="shared" si="8"/>
        <v>-18</v>
      </c>
      <c r="X24" s="17">
        <f t="shared" si="9"/>
        <v>-156384</v>
      </c>
      <c r="Y24" s="17">
        <v>49</v>
      </c>
      <c r="Z24" s="17">
        <v>34</v>
      </c>
      <c r="AA24" s="34">
        <f t="shared" si="10"/>
        <v>-0.306122448979592</v>
      </c>
      <c r="AB24" s="17">
        <v>49445</v>
      </c>
      <c r="AC24" s="17">
        <f t="shared" si="11"/>
        <v>-15</v>
      </c>
      <c r="AD24" s="17">
        <f t="shared" si="12"/>
        <v>-741675</v>
      </c>
      <c r="AE24" s="17">
        <f t="shared" si="0"/>
        <v>-2624827</v>
      </c>
    </row>
    <row r="25" s="5" customFormat="1" ht="27" spans="1:31">
      <c r="A25" s="17"/>
      <c r="B25" s="17" t="s">
        <v>29</v>
      </c>
      <c r="C25" s="18" t="s">
        <v>64</v>
      </c>
      <c r="D25" s="18" t="s">
        <v>65</v>
      </c>
      <c r="E25" s="18" t="s">
        <v>66</v>
      </c>
      <c r="F25" s="17" t="s">
        <v>63</v>
      </c>
      <c r="G25" s="17">
        <v>300</v>
      </c>
      <c r="H25" s="21">
        <v>180</v>
      </c>
      <c r="I25" s="34">
        <f t="shared" si="1"/>
        <v>-0.4</v>
      </c>
      <c r="J25" s="17">
        <v>0</v>
      </c>
      <c r="K25" s="17">
        <f t="shared" si="2"/>
        <v>-120</v>
      </c>
      <c r="L25" s="17">
        <f t="shared" si="3"/>
        <v>0</v>
      </c>
      <c r="M25" s="17">
        <v>290</v>
      </c>
      <c r="N25" s="21">
        <v>153</v>
      </c>
      <c r="O25" s="34">
        <f t="shared" si="4"/>
        <v>-0.472413793103448</v>
      </c>
      <c r="P25" s="17">
        <v>73556</v>
      </c>
      <c r="Q25" s="17">
        <f t="shared" si="5"/>
        <v>-137</v>
      </c>
      <c r="R25" s="17">
        <f t="shared" si="6"/>
        <v>-10077172</v>
      </c>
      <c r="S25" s="17">
        <v>281</v>
      </c>
      <c r="T25" s="17">
        <v>129</v>
      </c>
      <c r="U25" s="34">
        <f t="shared" si="7"/>
        <v>-0.540925266903915</v>
      </c>
      <c r="V25" s="17">
        <v>0</v>
      </c>
      <c r="W25" s="17">
        <f t="shared" si="8"/>
        <v>-152</v>
      </c>
      <c r="X25" s="17">
        <f t="shared" si="9"/>
        <v>0</v>
      </c>
      <c r="Y25" s="17">
        <v>269</v>
      </c>
      <c r="Z25" s="17">
        <v>102</v>
      </c>
      <c r="AA25" s="34">
        <f t="shared" si="10"/>
        <v>-0.620817843866171</v>
      </c>
      <c r="AB25" s="17">
        <v>0</v>
      </c>
      <c r="AC25" s="17">
        <f t="shared" si="11"/>
        <v>-167</v>
      </c>
      <c r="AD25" s="17">
        <f t="shared" si="12"/>
        <v>0</v>
      </c>
      <c r="AE25" s="17">
        <f t="shared" si="0"/>
        <v>-10077172</v>
      </c>
    </row>
    <row r="26" s="5" customFormat="1" ht="27" spans="1:31">
      <c r="A26" s="17"/>
      <c r="B26" s="17" t="s">
        <v>29</v>
      </c>
      <c r="C26" s="22" t="s">
        <v>67</v>
      </c>
      <c r="D26" s="18" t="s">
        <v>68</v>
      </c>
      <c r="E26" s="18" t="s">
        <v>69</v>
      </c>
      <c r="F26" s="17" t="s">
        <v>63</v>
      </c>
      <c r="G26" s="17">
        <v>280</v>
      </c>
      <c r="H26" s="21">
        <v>180</v>
      </c>
      <c r="I26" s="34">
        <f t="shared" si="1"/>
        <v>-0.357142857142857</v>
      </c>
      <c r="J26" s="17">
        <v>0</v>
      </c>
      <c r="K26" s="17">
        <f t="shared" si="2"/>
        <v>-100</v>
      </c>
      <c r="L26" s="17">
        <f t="shared" si="3"/>
        <v>0</v>
      </c>
      <c r="M26" s="17">
        <v>270</v>
      </c>
      <c r="N26" s="21">
        <v>153</v>
      </c>
      <c r="O26" s="34">
        <f t="shared" si="4"/>
        <v>-0.433333333333333</v>
      </c>
      <c r="P26" s="17">
        <v>8035</v>
      </c>
      <c r="Q26" s="17">
        <f t="shared" si="5"/>
        <v>-117</v>
      </c>
      <c r="R26" s="17">
        <f t="shared" si="6"/>
        <v>-940095</v>
      </c>
      <c r="S26" s="17">
        <v>261</v>
      </c>
      <c r="T26" s="17">
        <v>129</v>
      </c>
      <c r="U26" s="34">
        <f t="shared" si="7"/>
        <v>-0.505747126436782</v>
      </c>
      <c r="V26" s="17">
        <v>0</v>
      </c>
      <c r="W26" s="17">
        <f t="shared" si="8"/>
        <v>-132</v>
      </c>
      <c r="X26" s="17">
        <f t="shared" si="9"/>
        <v>0</v>
      </c>
      <c r="Y26" s="17">
        <v>249</v>
      </c>
      <c r="Z26" s="17">
        <v>102</v>
      </c>
      <c r="AA26" s="34">
        <f t="shared" si="10"/>
        <v>-0.590361445783133</v>
      </c>
      <c r="AB26" s="17">
        <v>0</v>
      </c>
      <c r="AC26" s="17">
        <f t="shared" si="11"/>
        <v>-147</v>
      </c>
      <c r="AD26" s="17">
        <f t="shared" si="12"/>
        <v>0</v>
      </c>
      <c r="AE26" s="17">
        <f t="shared" si="0"/>
        <v>-940095</v>
      </c>
    </row>
    <row r="27" s="5" customFormat="1" ht="21" customHeight="1" spans="1:31">
      <c r="A27" s="17">
        <v>14</v>
      </c>
      <c r="B27" s="17" t="s">
        <v>29</v>
      </c>
      <c r="C27" s="18">
        <v>250310001</v>
      </c>
      <c r="D27" s="18">
        <v>250310001</v>
      </c>
      <c r="E27" s="19" t="s">
        <v>70</v>
      </c>
      <c r="F27" s="17" t="s">
        <v>63</v>
      </c>
      <c r="G27" s="17">
        <v>20</v>
      </c>
      <c r="H27" s="17">
        <v>15</v>
      </c>
      <c r="I27" s="34">
        <f t="shared" si="1"/>
        <v>-0.25</v>
      </c>
      <c r="J27" s="17">
        <v>47147</v>
      </c>
      <c r="K27" s="17">
        <f t="shared" si="2"/>
        <v>-5</v>
      </c>
      <c r="L27" s="17">
        <f t="shared" si="3"/>
        <v>-235735</v>
      </c>
      <c r="M27" s="17">
        <v>17.5</v>
      </c>
      <c r="N27" s="17">
        <v>13</v>
      </c>
      <c r="O27" s="34">
        <f t="shared" si="4"/>
        <v>-0.257142857142857</v>
      </c>
      <c r="P27" s="17">
        <v>17502.75</v>
      </c>
      <c r="Q27" s="17">
        <f t="shared" si="5"/>
        <v>-4.5</v>
      </c>
      <c r="R27" s="17">
        <f t="shared" si="6"/>
        <v>-78762.375</v>
      </c>
      <c r="S27" s="17">
        <v>15</v>
      </c>
      <c r="T27" s="17">
        <v>11</v>
      </c>
      <c r="U27" s="34">
        <f t="shared" si="7"/>
        <v>-0.266666666666667</v>
      </c>
      <c r="V27" s="17">
        <v>3556</v>
      </c>
      <c r="W27" s="17">
        <f t="shared" si="8"/>
        <v>-4</v>
      </c>
      <c r="X27" s="17">
        <f t="shared" si="9"/>
        <v>-14224</v>
      </c>
      <c r="Y27" s="17">
        <v>12</v>
      </c>
      <c r="Z27" s="17">
        <v>9</v>
      </c>
      <c r="AA27" s="34">
        <f t="shared" si="10"/>
        <v>-0.25</v>
      </c>
      <c r="AB27" s="17">
        <v>14808</v>
      </c>
      <c r="AC27" s="17">
        <f t="shared" si="11"/>
        <v>-3</v>
      </c>
      <c r="AD27" s="17">
        <f t="shared" si="12"/>
        <v>-44424</v>
      </c>
      <c r="AE27" s="17">
        <f t="shared" si="0"/>
        <v>-373145.375</v>
      </c>
    </row>
    <row r="28" s="5" customFormat="1" ht="27" spans="1:31">
      <c r="A28" s="17"/>
      <c r="B28" s="17" t="s">
        <v>29</v>
      </c>
      <c r="C28" s="22" t="s">
        <v>71</v>
      </c>
      <c r="D28" s="18" t="s">
        <v>72</v>
      </c>
      <c r="E28" s="23" t="s">
        <v>73</v>
      </c>
      <c r="F28" s="17" t="s">
        <v>63</v>
      </c>
      <c r="G28" s="17">
        <v>60</v>
      </c>
      <c r="H28" s="17">
        <v>45</v>
      </c>
      <c r="I28" s="34">
        <f t="shared" si="1"/>
        <v>-0.25</v>
      </c>
      <c r="J28" s="17">
        <v>7415</v>
      </c>
      <c r="K28" s="17">
        <f t="shared" si="2"/>
        <v>-15</v>
      </c>
      <c r="L28" s="17">
        <f t="shared" si="3"/>
        <v>-111225</v>
      </c>
      <c r="M28" s="17">
        <v>52.5</v>
      </c>
      <c r="N28" s="17">
        <v>39</v>
      </c>
      <c r="O28" s="34">
        <f t="shared" si="4"/>
        <v>-0.257142857142857</v>
      </c>
      <c r="P28" s="17">
        <v>84606</v>
      </c>
      <c r="Q28" s="17">
        <f t="shared" si="5"/>
        <v>-13.5</v>
      </c>
      <c r="R28" s="17">
        <f t="shared" si="6"/>
        <v>-1142181</v>
      </c>
      <c r="S28" s="17">
        <v>45</v>
      </c>
      <c r="T28" s="17">
        <v>33</v>
      </c>
      <c r="U28" s="34">
        <f t="shared" si="7"/>
        <v>-0.266666666666667</v>
      </c>
      <c r="V28" s="17">
        <v>0</v>
      </c>
      <c r="W28" s="17">
        <f t="shared" si="8"/>
        <v>-12</v>
      </c>
      <c r="X28" s="17">
        <f t="shared" si="9"/>
        <v>0</v>
      </c>
      <c r="Y28" s="17">
        <v>36</v>
      </c>
      <c r="Z28" s="17">
        <v>27</v>
      </c>
      <c r="AA28" s="34">
        <f t="shared" si="10"/>
        <v>-0.25</v>
      </c>
      <c r="AB28" s="17">
        <v>0</v>
      </c>
      <c r="AC28" s="17">
        <f t="shared" si="11"/>
        <v>-9</v>
      </c>
      <c r="AD28" s="17">
        <f t="shared" si="12"/>
        <v>0</v>
      </c>
      <c r="AE28" s="17">
        <f t="shared" si="0"/>
        <v>-1253406</v>
      </c>
    </row>
    <row r="29" s="5" customFormat="1" ht="24" customHeight="1" spans="1:31">
      <c r="A29" s="17">
        <v>15</v>
      </c>
      <c r="B29" s="17" t="s">
        <v>29</v>
      </c>
      <c r="C29" s="18">
        <v>250310010</v>
      </c>
      <c r="D29" s="18">
        <v>250310010</v>
      </c>
      <c r="E29" s="18" t="s">
        <v>74</v>
      </c>
      <c r="F29" s="17" t="s">
        <v>63</v>
      </c>
      <c r="G29" s="17">
        <v>20</v>
      </c>
      <c r="H29" s="17">
        <v>15</v>
      </c>
      <c r="I29" s="34">
        <f t="shared" si="1"/>
        <v>-0.25</v>
      </c>
      <c r="J29" s="17">
        <v>3</v>
      </c>
      <c r="K29" s="17">
        <f t="shared" si="2"/>
        <v>-5</v>
      </c>
      <c r="L29" s="17">
        <f t="shared" si="3"/>
        <v>-15</v>
      </c>
      <c r="M29" s="17">
        <v>17</v>
      </c>
      <c r="N29" s="17">
        <v>13</v>
      </c>
      <c r="O29" s="34">
        <f t="shared" si="4"/>
        <v>-0.235294117647059</v>
      </c>
      <c r="P29" s="17">
        <v>2270</v>
      </c>
      <c r="Q29" s="17">
        <f t="shared" si="5"/>
        <v>-4</v>
      </c>
      <c r="R29" s="17">
        <f t="shared" si="6"/>
        <v>-9080</v>
      </c>
      <c r="S29" s="17">
        <v>15</v>
      </c>
      <c r="T29" s="17">
        <v>11</v>
      </c>
      <c r="U29" s="34">
        <f t="shared" si="7"/>
        <v>-0.266666666666667</v>
      </c>
      <c r="V29" s="17">
        <v>2226</v>
      </c>
      <c r="W29" s="17">
        <f t="shared" si="8"/>
        <v>-4</v>
      </c>
      <c r="X29" s="17">
        <f t="shared" si="9"/>
        <v>-8904</v>
      </c>
      <c r="Y29" s="17">
        <v>12</v>
      </c>
      <c r="Z29" s="17">
        <v>9</v>
      </c>
      <c r="AA29" s="34">
        <f t="shared" si="10"/>
        <v>-0.25</v>
      </c>
      <c r="AB29" s="17">
        <v>10465</v>
      </c>
      <c r="AC29" s="17">
        <f t="shared" si="11"/>
        <v>-3</v>
      </c>
      <c r="AD29" s="17">
        <f t="shared" si="12"/>
        <v>-31395</v>
      </c>
      <c r="AE29" s="17">
        <f t="shared" si="0"/>
        <v>-49394</v>
      </c>
    </row>
    <row r="30" s="5" customFormat="1" ht="24" customHeight="1" spans="1:31">
      <c r="A30" s="17"/>
      <c r="B30" s="17" t="s">
        <v>29</v>
      </c>
      <c r="C30" s="22" t="s">
        <v>75</v>
      </c>
      <c r="D30" s="18" t="s">
        <v>76</v>
      </c>
      <c r="E30" s="23" t="s">
        <v>77</v>
      </c>
      <c r="F30" s="17" t="s">
        <v>63</v>
      </c>
      <c r="G30" s="17">
        <v>60</v>
      </c>
      <c r="H30" s="17">
        <v>45</v>
      </c>
      <c r="I30" s="34">
        <f t="shared" si="1"/>
        <v>-0.25</v>
      </c>
      <c r="J30" s="17">
        <v>1032</v>
      </c>
      <c r="K30" s="17">
        <f t="shared" si="2"/>
        <v>-15</v>
      </c>
      <c r="L30" s="17">
        <f t="shared" si="3"/>
        <v>-15480</v>
      </c>
      <c r="M30" s="17">
        <v>51</v>
      </c>
      <c r="N30" s="17">
        <v>39</v>
      </c>
      <c r="O30" s="34">
        <f t="shared" si="4"/>
        <v>-0.235294117647059</v>
      </c>
      <c r="P30" s="17">
        <v>4098</v>
      </c>
      <c r="Q30" s="17">
        <f t="shared" si="5"/>
        <v>-12</v>
      </c>
      <c r="R30" s="17">
        <f t="shared" si="6"/>
        <v>-49176</v>
      </c>
      <c r="S30" s="17">
        <v>45</v>
      </c>
      <c r="T30" s="17">
        <v>33</v>
      </c>
      <c r="U30" s="34">
        <f t="shared" si="7"/>
        <v>-0.266666666666667</v>
      </c>
      <c r="V30" s="17">
        <v>0</v>
      </c>
      <c r="W30" s="17">
        <f t="shared" si="8"/>
        <v>-12</v>
      </c>
      <c r="X30" s="17">
        <f t="shared" si="9"/>
        <v>0</v>
      </c>
      <c r="Y30" s="17">
        <v>36</v>
      </c>
      <c r="Z30" s="17">
        <v>27</v>
      </c>
      <c r="AA30" s="34">
        <f t="shared" si="10"/>
        <v>-0.25</v>
      </c>
      <c r="AB30" s="17">
        <v>0</v>
      </c>
      <c r="AC30" s="17">
        <f t="shared" si="11"/>
        <v>-9</v>
      </c>
      <c r="AD30" s="17">
        <f t="shared" si="12"/>
        <v>0</v>
      </c>
      <c r="AE30" s="17">
        <f t="shared" si="0"/>
        <v>-64656</v>
      </c>
    </row>
    <row r="31" s="5" customFormat="1" ht="24" customHeight="1" spans="1:31">
      <c r="A31" s="17">
        <v>16</v>
      </c>
      <c r="B31" s="17" t="s">
        <v>29</v>
      </c>
      <c r="C31" s="18">
        <v>250310011</v>
      </c>
      <c r="D31" s="18">
        <v>250310011</v>
      </c>
      <c r="E31" s="18" t="s">
        <v>78</v>
      </c>
      <c r="F31" s="17" t="s">
        <v>63</v>
      </c>
      <c r="G31" s="17">
        <v>20</v>
      </c>
      <c r="H31" s="17">
        <v>15</v>
      </c>
      <c r="I31" s="34">
        <f t="shared" si="1"/>
        <v>-0.25</v>
      </c>
      <c r="J31" s="17">
        <v>0</v>
      </c>
      <c r="K31" s="17">
        <f t="shared" si="2"/>
        <v>-5</v>
      </c>
      <c r="L31" s="17">
        <f t="shared" si="3"/>
        <v>0</v>
      </c>
      <c r="M31" s="17">
        <v>17</v>
      </c>
      <c r="N31" s="17">
        <v>13</v>
      </c>
      <c r="O31" s="34">
        <f t="shared" si="4"/>
        <v>-0.235294117647059</v>
      </c>
      <c r="P31" s="17">
        <v>2552</v>
      </c>
      <c r="Q31" s="17">
        <f t="shared" si="5"/>
        <v>-4</v>
      </c>
      <c r="R31" s="17">
        <f t="shared" si="6"/>
        <v>-10208</v>
      </c>
      <c r="S31" s="17">
        <v>15</v>
      </c>
      <c r="T31" s="17">
        <v>11</v>
      </c>
      <c r="U31" s="34">
        <f t="shared" si="7"/>
        <v>-0.266666666666667</v>
      </c>
      <c r="V31" s="17">
        <v>3412</v>
      </c>
      <c r="W31" s="17">
        <f t="shared" si="8"/>
        <v>-4</v>
      </c>
      <c r="X31" s="17">
        <f t="shared" si="9"/>
        <v>-13648</v>
      </c>
      <c r="Y31" s="17">
        <v>12</v>
      </c>
      <c r="Z31" s="17">
        <v>9</v>
      </c>
      <c r="AA31" s="34">
        <f t="shared" si="10"/>
        <v>-0.25</v>
      </c>
      <c r="AB31" s="17">
        <v>9754</v>
      </c>
      <c r="AC31" s="17">
        <f t="shared" si="11"/>
        <v>-3</v>
      </c>
      <c r="AD31" s="17">
        <f t="shared" si="12"/>
        <v>-29262</v>
      </c>
      <c r="AE31" s="17">
        <f t="shared" si="0"/>
        <v>-53118</v>
      </c>
    </row>
    <row r="32" s="5" customFormat="1" ht="27" spans="1:31">
      <c r="A32" s="17"/>
      <c r="B32" s="17" t="s">
        <v>29</v>
      </c>
      <c r="C32" s="18" t="s">
        <v>79</v>
      </c>
      <c r="D32" s="18" t="s">
        <v>80</v>
      </c>
      <c r="E32" s="19" t="s">
        <v>81</v>
      </c>
      <c r="F32" s="17" t="s">
        <v>63</v>
      </c>
      <c r="G32" s="17">
        <v>60</v>
      </c>
      <c r="H32" s="17">
        <v>45</v>
      </c>
      <c r="I32" s="34">
        <f t="shared" si="1"/>
        <v>-0.25</v>
      </c>
      <c r="J32" s="17">
        <v>1031</v>
      </c>
      <c r="K32" s="17">
        <f t="shared" si="2"/>
        <v>-15</v>
      </c>
      <c r="L32" s="17">
        <f t="shared" si="3"/>
        <v>-15465</v>
      </c>
      <c r="M32" s="17">
        <v>51</v>
      </c>
      <c r="N32" s="17">
        <v>39</v>
      </c>
      <c r="O32" s="34">
        <f t="shared" si="4"/>
        <v>-0.235294117647059</v>
      </c>
      <c r="P32" s="17">
        <v>2940</v>
      </c>
      <c r="Q32" s="17">
        <f t="shared" si="5"/>
        <v>-12</v>
      </c>
      <c r="R32" s="17">
        <f t="shared" si="6"/>
        <v>-35280</v>
      </c>
      <c r="S32" s="17">
        <v>45</v>
      </c>
      <c r="T32" s="17">
        <v>33</v>
      </c>
      <c r="U32" s="34">
        <f t="shared" si="7"/>
        <v>-0.266666666666667</v>
      </c>
      <c r="V32" s="17">
        <v>0</v>
      </c>
      <c r="W32" s="17">
        <f t="shared" si="8"/>
        <v>-12</v>
      </c>
      <c r="X32" s="17">
        <f t="shared" si="9"/>
        <v>0</v>
      </c>
      <c r="Y32" s="17">
        <v>36</v>
      </c>
      <c r="Z32" s="17">
        <v>27</v>
      </c>
      <c r="AA32" s="34">
        <f t="shared" si="10"/>
        <v>-0.25</v>
      </c>
      <c r="AB32" s="17">
        <v>0</v>
      </c>
      <c r="AC32" s="17">
        <f t="shared" si="11"/>
        <v>-9</v>
      </c>
      <c r="AD32" s="17">
        <f t="shared" si="12"/>
        <v>0</v>
      </c>
      <c r="AE32" s="17">
        <f t="shared" si="0"/>
        <v>-50745</v>
      </c>
    </row>
    <row r="33" s="5" customFormat="1" ht="21" customHeight="1" spans="1:31">
      <c r="A33" s="17">
        <v>17</v>
      </c>
      <c r="B33" s="17" t="s">
        <v>29</v>
      </c>
      <c r="C33" s="18">
        <v>250310013</v>
      </c>
      <c r="D33" s="18">
        <v>250310013</v>
      </c>
      <c r="E33" s="18" t="s">
        <v>82</v>
      </c>
      <c r="F33" s="17" t="s">
        <v>63</v>
      </c>
      <c r="G33" s="17">
        <v>20</v>
      </c>
      <c r="H33" s="17">
        <v>15</v>
      </c>
      <c r="I33" s="34">
        <f t="shared" si="1"/>
        <v>-0.25</v>
      </c>
      <c r="J33" s="17">
        <v>45138</v>
      </c>
      <c r="K33" s="17">
        <f t="shared" si="2"/>
        <v>-5</v>
      </c>
      <c r="L33" s="17">
        <f t="shared" si="3"/>
        <v>-225690</v>
      </c>
      <c r="M33" s="17">
        <v>17.5</v>
      </c>
      <c r="N33" s="17">
        <v>13</v>
      </c>
      <c r="O33" s="34">
        <f t="shared" si="4"/>
        <v>-0.257142857142857</v>
      </c>
      <c r="P33" s="17">
        <v>11654</v>
      </c>
      <c r="Q33" s="17">
        <f t="shared" si="5"/>
        <v>-4.5</v>
      </c>
      <c r="R33" s="17">
        <f t="shared" si="6"/>
        <v>-52443</v>
      </c>
      <c r="S33" s="17">
        <v>15</v>
      </c>
      <c r="T33" s="17">
        <v>11</v>
      </c>
      <c r="U33" s="34">
        <f t="shared" si="7"/>
        <v>-0.266666666666667</v>
      </c>
      <c r="V33" s="17">
        <v>2066</v>
      </c>
      <c r="W33" s="17">
        <f t="shared" si="8"/>
        <v>-4</v>
      </c>
      <c r="X33" s="17">
        <f t="shared" si="9"/>
        <v>-8264</v>
      </c>
      <c r="Y33" s="17">
        <v>12</v>
      </c>
      <c r="Z33" s="17">
        <v>9</v>
      </c>
      <c r="AA33" s="34">
        <f t="shared" si="10"/>
        <v>-0.25</v>
      </c>
      <c r="AB33" s="17">
        <v>13899</v>
      </c>
      <c r="AC33" s="17">
        <f t="shared" si="11"/>
        <v>-3</v>
      </c>
      <c r="AD33" s="17">
        <f t="shared" si="12"/>
        <v>-41697</v>
      </c>
      <c r="AE33" s="17">
        <f t="shared" si="0"/>
        <v>-328094</v>
      </c>
    </row>
    <row r="34" s="5" customFormat="1" ht="27" spans="1:31">
      <c r="A34" s="17"/>
      <c r="B34" s="17" t="s">
        <v>29</v>
      </c>
      <c r="C34" s="18" t="s">
        <v>83</v>
      </c>
      <c r="D34" s="18" t="s">
        <v>84</v>
      </c>
      <c r="E34" s="19" t="s">
        <v>85</v>
      </c>
      <c r="F34" s="17" t="s">
        <v>63</v>
      </c>
      <c r="G34" s="17">
        <v>60</v>
      </c>
      <c r="H34" s="17">
        <v>45</v>
      </c>
      <c r="I34" s="34">
        <f t="shared" si="1"/>
        <v>-0.25</v>
      </c>
      <c r="J34" s="17">
        <v>7165</v>
      </c>
      <c r="K34" s="17">
        <f t="shared" si="2"/>
        <v>-15</v>
      </c>
      <c r="L34" s="17">
        <f t="shared" si="3"/>
        <v>-107475</v>
      </c>
      <c r="M34" s="17">
        <v>52.5</v>
      </c>
      <c r="N34" s="17">
        <v>39</v>
      </c>
      <c r="O34" s="34">
        <f t="shared" si="4"/>
        <v>-0.257142857142857</v>
      </c>
      <c r="P34" s="17">
        <v>61041</v>
      </c>
      <c r="Q34" s="17">
        <f t="shared" si="5"/>
        <v>-13.5</v>
      </c>
      <c r="R34" s="17">
        <f t="shared" si="6"/>
        <v>-824053.5</v>
      </c>
      <c r="S34" s="17">
        <v>45</v>
      </c>
      <c r="T34" s="17">
        <v>33</v>
      </c>
      <c r="U34" s="34">
        <f t="shared" si="7"/>
        <v>-0.266666666666667</v>
      </c>
      <c r="V34" s="17">
        <v>0</v>
      </c>
      <c r="W34" s="17">
        <f t="shared" si="8"/>
        <v>-12</v>
      </c>
      <c r="X34" s="17">
        <f t="shared" si="9"/>
        <v>0</v>
      </c>
      <c r="Y34" s="17">
        <v>36</v>
      </c>
      <c r="Z34" s="17">
        <v>27</v>
      </c>
      <c r="AA34" s="34">
        <f t="shared" si="10"/>
        <v>-0.25</v>
      </c>
      <c r="AB34" s="17">
        <v>0</v>
      </c>
      <c r="AC34" s="17">
        <f t="shared" si="11"/>
        <v>-9</v>
      </c>
      <c r="AD34" s="17">
        <f t="shared" si="12"/>
        <v>0</v>
      </c>
      <c r="AE34" s="17">
        <f t="shared" si="0"/>
        <v>-931528.5</v>
      </c>
    </row>
    <row r="35" s="5" customFormat="1" ht="24" customHeight="1" spans="1:31">
      <c r="A35" s="17">
        <v>18</v>
      </c>
      <c r="B35" s="17" t="s">
        <v>29</v>
      </c>
      <c r="C35" s="18">
        <v>250310014</v>
      </c>
      <c r="D35" s="18">
        <v>250310014</v>
      </c>
      <c r="E35" s="18" t="s">
        <v>86</v>
      </c>
      <c r="F35" s="17" t="s">
        <v>63</v>
      </c>
      <c r="G35" s="17">
        <v>20</v>
      </c>
      <c r="H35" s="17">
        <v>15</v>
      </c>
      <c r="I35" s="34">
        <f t="shared" si="1"/>
        <v>-0.25</v>
      </c>
      <c r="J35" s="17">
        <v>44980</v>
      </c>
      <c r="K35" s="17">
        <f t="shared" si="2"/>
        <v>-5</v>
      </c>
      <c r="L35" s="17">
        <f t="shared" si="3"/>
        <v>-224900</v>
      </c>
      <c r="M35" s="17">
        <v>17.5</v>
      </c>
      <c r="N35" s="17">
        <v>13</v>
      </c>
      <c r="O35" s="34">
        <f t="shared" si="4"/>
        <v>-0.257142857142857</v>
      </c>
      <c r="P35" s="17">
        <v>8755</v>
      </c>
      <c r="Q35" s="17">
        <f t="shared" si="5"/>
        <v>-4.5</v>
      </c>
      <c r="R35" s="17">
        <f t="shared" si="6"/>
        <v>-39397.5</v>
      </c>
      <c r="S35" s="17">
        <v>15</v>
      </c>
      <c r="T35" s="17">
        <v>11</v>
      </c>
      <c r="U35" s="34">
        <f t="shared" si="7"/>
        <v>-0.266666666666667</v>
      </c>
      <c r="V35" s="17">
        <v>1675</v>
      </c>
      <c r="W35" s="17">
        <f t="shared" si="8"/>
        <v>-4</v>
      </c>
      <c r="X35" s="17">
        <f t="shared" si="9"/>
        <v>-6700</v>
      </c>
      <c r="Y35" s="17">
        <v>12</v>
      </c>
      <c r="Z35" s="17">
        <v>9</v>
      </c>
      <c r="AA35" s="34">
        <f t="shared" si="10"/>
        <v>-0.25</v>
      </c>
      <c r="AB35" s="17">
        <v>13198</v>
      </c>
      <c r="AC35" s="17">
        <f t="shared" si="11"/>
        <v>-3</v>
      </c>
      <c r="AD35" s="17">
        <f t="shared" si="12"/>
        <v>-39594</v>
      </c>
      <c r="AE35" s="17">
        <f t="shared" si="0"/>
        <v>-310591.5</v>
      </c>
    </row>
    <row r="36" s="5" customFormat="1" ht="27" spans="1:31">
      <c r="A36" s="17"/>
      <c r="B36" s="17" t="s">
        <v>29</v>
      </c>
      <c r="C36" s="18" t="s">
        <v>87</v>
      </c>
      <c r="D36" s="18" t="s">
        <v>88</v>
      </c>
      <c r="E36" s="19" t="s">
        <v>89</v>
      </c>
      <c r="F36" s="17" t="s">
        <v>63</v>
      </c>
      <c r="G36" s="17">
        <v>60</v>
      </c>
      <c r="H36" s="17">
        <v>45</v>
      </c>
      <c r="I36" s="34">
        <f t="shared" si="1"/>
        <v>-0.25</v>
      </c>
      <c r="J36" s="17">
        <v>7166</v>
      </c>
      <c r="K36" s="17">
        <f t="shared" si="2"/>
        <v>-15</v>
      </c>
      <c r="L36" s="17">
        <f t="shared" si="3"/>
        <v>-107490</v>
      </c>
      <c r="M36" s="17">
        <v>52.5</v>
      </c>
      <c r="N36" s="17">
        <v>39</v>
      </c>
      <c r="O36" s="34">
        <f t="shared" si="4"/>
        <v>-0.257142857142857</v>
      </c>
      <c r="P36" s="17">
        <v>59975</v>
      </c>
      <c r="Q36" s="17">
        <f t="shared" si="5"/>
        <v>-13.5</v>
      </c>
      <c r="R36" s="17">
        <f t="shared" si="6"/>
        <v>-809662.5</v>
      </c>
      <c r="S36" s="17">
        <v>45</v>
      </c>
      <c r="T36" s="17">
        <v>33</v>
      </c>
      <c r="U36" s="34">
        <f t="shared" si="7"/>
        <v>-0.266666666666667</v>
      </c>
      <c r="V36" s="17">
        <v>0</v>
      </c>
      <c r="W36" s="17">
        <f t="shared" si="8"/>
        <v>-12</v>
      </c>
      <c r="X36" s="17">
        <f t="shared" si="9"/>
        <v>0</v>
      </c>
      <c r="Y36" s="17">
        <v>36</v>
      </c>
      <c r="Z36" s="17">
        <v>27</v>
      </c>
      <c r="AA36" s="34">
        <f t="shared" si="10"/>
        <v>-0.25</v>
      </c>
      <c r="AB36" s="17">
        <v>0</v>
      </c>
      <c r="AC36" s="17">
        <f t="shared" si="11"/>
        <v>-9</v>
      </c>
      <c r="AD36" s="17">
        <f t="shared" si="12"/>
        <v>0</v>
      </c>
      <c r="AE36" s="17">
        <f t="shared" si="0"/>
        <v>-917152.5</v>
      </c>
    </row>
    <row r="37" s="5" customFormat="1" ht="25" customHeight="1" spans="1:31">
      <c r="A37" s="17">
        <v>19</v>
      </c>
      <c r="B37" s="17" t="s">
        <v>29</v>
      </c>
      <c r="C37" s="18">
        <v>250310101</v>
      </c>
      <c r="D37" s="18">
        <v>250310101</v>
      </c>
      <c r="E37" s="19" t="s">
        <v>90</v>
      </c>
      <c r="F37" s="17" t="s">
        <v>91</v>
      </c>
      <c r="G37" s="17">
        <v>90</v>
      </c>
      <c r="H37" s="24" t="s">
        <v>92</v>
      </c>
      <c r="I37" s="17" t="s">
        <v>61</v>
      </c>
      <c r="J37" s="17">
        <v>0</v>
      </c>
      <c r="K37" s="17" t="s">
        <v>61</v>
      </c>
      <c r="L37" s="17" t="s">
        <v>61</v>
      </c>
      <c r="M37" s="17">
        <v>78.5</v>
      </c>
      <c r="N37" s="17" t="s">
        <v>61</v>
      </c>
      <c r="O37" s="17" t="s">
        <v>61</v>
      </c>
      <c r="P37" s="17">
        <v>0</v>
      </c>
      <c r="Q37" s="17" t="s">
        <v>61</v>
      </c>
      <c r="R37" s="17" t="s">
        <v>61</v>
      </c>
      <c r="S37" s="17">
        <v>69</v>
      </c>
      <c r="T37" s="17" t="s">
        <v>61</v>
      </c>
      <c r="U37" s="17" t="s">
        <v>61</v>
      </c>
      <c r="V37" s="17">
        <v>1258</v>
      </c>
      <c r="W37" s="17" t="s">
        <v>61</v>
      </c>
      <c r="X37" s="17" t="s">
        <v>61</v>
      </c>
      <c r="Y37" s="17">
        <v>55</v>
      </c>
      <c r="Z37" s="17" t="s">
        <v>61</v>
      </c>
      <c r="AA37" s="17" t="s">
        <v>61</v>
      </c>
      <c r="AB37" s="17">
        <v>2405</v>
      </c>
      <c r="AC37" s="17" t="s">
        <v>61</v>
      </c>
      <c r="AD37" s="17" t="s">
        <v>61</v>
      </c>
      <c r="AE37" s="17" t="s">
        <v>61</v>
      </c>
    </row>
    <row r="38" s="5" customFormat="1" ht="25" customHeight="1" spans="1:31">
      <c r="A38" s="17">
        <v>20</v>
      </c>
      <c r="B38" s="17" t="s">
        <v>29</v>
      </c>
      <c r="C38" s="18">
        <v>250310102</v>
      </c>
      <c r="D38" s="18">
        <v>250310102</v>
      </c>
      <c r="E38" s="18" t="s">
        <v>93</v>
      </c>
      <c r="F38" s="17" t="s">
        <v>91</v>
      </c>
      <c r="G38" s="17">
        <v>230</v>
      </c>
      <c r="H38" s="24" t="s">
        <v>92</v>
      </c>
      <c r="I38" s="17" t="s">
        <v>61</v>
      </c>
      <c r="J38" s="17">
        <v>2524</v>
      </c>
      <c r="K38" s="17" t="s">
        <v>61</v>
      </c>
      <c r="L38" s="17" t="s">
        <v>61</v>
      </c>
      <c r="M38" s="17">
        <v>201.5</v>
      </c>
      <c r="N38" s="17" t="s">
        <v>61</v>
      </c>
      <c r="O38" s="17" t="s">
        <v>61</v>
      </c>
      <c r="P38" s="17">
        <v>79850</v>
      </c>
      <c r="Q38" s="17" t="s">
        <v>61</v>
      </c>
      <c r="R38" s="17" t="s">
        <v>61</v>
      </c>
      <c r="S38" s="17">
        <v>176</v>
      </c>
      <c r="T38" s="17" t="s">
        <v>61</v>
      </c>
      <c r="U38" s="17" t="s">
        <v>61</v>
      </c>
      <c r="V38" s="17">
        <v>12530</v>
      </c>
      <c r="W38" s="17" t="s">
        <v>61</v>
      </c>
      <c r="X38" s="17" t="s">
        <v>61</v>
      </c>
      <c r="Y38" s="17">
        <v>141</v>
      </c>
      <c r="Z38" s="17" t="s">
        <v>61</v>
      </c>
      <c r="AA38" s="17" t="s">
        <v>61</v>
      </c>
      <c r="AB38" s="17">
        <v>4379</v>
      </c>
      <c r="AC38" s="17" t="s">
        <v>61</v>
      </c>
      <c r="AD38" s="17" t="s">
        <v>61</v>
      </c>
      <c r="AE38" s="17" t="s">
        <v>61</v>
      </c>
    </row>
    <row r="39" s="5" customFormat="1" ht="25" customHeight="1" spans="1:31">
      <c r="A39" s="17">
        <v>21</v>
      </c>
      <c r="B39" s="17" t="s">
        <v>29</v>
      </c>
      <c r="C39" s="18">
        <v>340100024</v>
      </c>
      <c r="D39" s="18">
        <v>340100024</v>
      </c>
      <c r="E39" s="19" t="s">
        <v>94</v>
      </c>
      <c r="F39" s="17" t="s">
        <v>95</v>
      </c>
      <c r="G39" s="17">
        <v>23</v>
      </c>
      <c r="H39" s="17">
        <v>17</v>
      </c>
      <c r="I39" s="34">
        <f t="shared" ref="I39:I49" si="13">K39/G39</f>
        <v>-0.260869565217391</v>
      </c>
      <c r="J39" s="17">
        <v>269870</v>
      </c>
      <c r="K39" s="17">
        <f t="shared" ref="K39:K70" si="14">H39-G39</f>
        <v>-6</v>
      </c>
      <c r="L39" s="17">
        <f t="shared" ref="L39:L70" si="15">K39*J39</f>
        <v>-1619220</v>
      </c>
      <c r="M39" s="17">
        <v>20</v>
      </c>
      <c r="N39" s="17">
        <v>14</v>
      </c>
      <c r="O39" s="34">
        <f t="shared" si="4"/>
        <v>-0.3</v>
      </c>
      <c r="P39" s="17">
        <v>325304</v>
      </c>
      <c r="Q39" s="17">
        <f t="shared" si="5"/>
        <v>-6</v>
      </c>
      <c r="R39" s="17">
        <f t="shared" si="6"/>
        <v>-1951824</v>
      </c>
      <c r="S39" s="17">
        <v>18</v>
      </c>
      <c r="T39" s="17">
        <v>12</v>
      </c>
      <c r="U39" s="34">
        <f t="shared" si="7"/>
        <v>-0.333333333333333</v>
      </c>
      <c r="V39" s="17">
        <v>0</v>
      </c>
      <c r="W39" s="17">
        <f t="shared" si="8"/>
        <v>-6</v>
      </c>
      <c r="X39" s="17">
        <f t="shared" si="9"/>
        <v>0</v>
      </c>
      <c r="Y39" s="17">
        <v>14</v>
      </c>
      <c r="Z39" s="17">
        <v>10</v>
      </c>
      <c r="AA39" s="34">
        <f t="shared" si="10"/>
        <v>-0.285714285714286</v>
      </c>
      <c r="AB39" s="17">
        <v>16</v>
      </c>
      <c r="AC39" s="17">
        <f t="shared" si="11"/>
        <v>-4</v>
      </c>
      <c r="AD39" s="17">
        <f t="shared" si="12"/>
        <v>-64</v>
      </c>
      <c r="AE39" s="17">
        <f t="shared" si="0"/>
        <v>-3571108</v>
      </c>
    </row>
    <row r="40" s="5" customFormat="1" ht="25" customHeight="1" spans="1:31">
      <c r="A40" s="17"/>
      <c r="B40" s="17" t="s">
        <v>29</v>
      </c>
      <c r="C40" s="25" t="s">
        <v>96</v>
      </c>
      <c r="D40" s="25" t="s">
        <v>96</v>
      </c>
      <c r="E40" s="25" t="s">
        <v>97</v>
      </c>
      <c r="F40" s="17" t="s">
        <v>95</v>
      </c>
      <c r="G40" s="17">
        <v>23</v>
      </c>
      <c r="H40" s="17">
        <v>17</v>
      </c>
      <c r="I40" s="34">
        <f t="shared" si="13"/>
        <v>-0.260869565217391</v>
      </c>
      <c r="J40" s="35">
        <v>439</v>
      </c>
      <c r="K40" s="17">
        <f t="shared" si="14"/>
        <v>-6</v>
      </c>
      <c r="L40" s="17">
        <f t="shared" si="15"/>
        <v>-2634</v>
      </c>
      <c r="M40" s="17">
        <v>20</v>
      </c>
      <c r="N40" s="17">
        <v>14</v>
      </c>
      <c r="O40" s="34">
        <f t="shared" ref="O40:O49" si="16">Q40/M40</f>
        <v>-0.3</v>
      </c>
      <c r="P40" s="35">
        <v>1223</v>
      </c>
      <c r="Q40" s="17">
        <f t="shared" si="5"/>
        <v>-6</v>
      </c>
      <c r="R40" s="17">
        <f t="shared" si="6"/>
        <v>-7338</v>
      </c>
      <c r="S40" s="17">
        <v>18</v>
      </c>
      <c r="T40" s="17">
        <v>12</v>
      </c>
      <c r="U40" s="34">
        <f t="shared" si="7"/>
        <v>-0.333333333333333</v>
      </c>
      <c r="V40" s="17">
        <v>0</v>
      </c>
      <c r="W40" s="17">
        <f t="shared" si="8"/>
        <v>-6</v>
      </c>
      <c r="X40" s="17">
        <f t="shared" si="9"/>
        <v>0</v>
      </c>
      <c r="Y40" s="17">
        <v>14</v>
      </c>
      <c r="Z40" s="17">
        <v>10</v>
      </c>
      <c r="AA40" s="34">
        <f t="shared" si="10"/>
        <v>-0.285714285714286</v>
      </c>
      <c r="AB40" s="17">
        <v>0</v>
      </c>
      <c r="AC40" s="17">
        <f t="shared" ref="AC40:AC49" si="17">Z40-Y40</f>
        <v>-4</v>
      </c>
      <c r="AD40" s="17">
        <f t="shared" ref="AD40:AD49" si="18">AC40*AB40</f>
        <v>0</v>
      </c>
      <c r="AE40" s="17">
        <f t="shared" ref="AE40:AE76" si="19">L40+R40+X40+AD40</f>
        <v>-9972</v>
      </c>
    </row>
    <row r="41" s="5" customFormat="1" ht="25" customHeight="1" spans="1:31">
      <c r="A41" s="17"/>
      <c r="B41" s="17" t="s">
        <v>29</v>
      </c>
      <c r="C41" s="25" t="s">
        <v>98</v>
      </c>
      <c r="D41" s="25" t="s">
        <v>98</v>
      </c>
      <c r="E41" s="25" t="s">
        <v>99</v>
      </c>
      <c r="F41" s="17" t="s">
        <v>95</v>
      </c>
      <c r="G41" s="17">
        <v>23</v>
      </c>
      <c r="H41" s="17">
        <v>17</v>
      </c>
      <c r="I41" s="34">
        <f t="shared" si="13"/>
        <v>-0.260869565217391</v>
      </c>
      <c r="J41" s="35">
        <v>46</v>
      </c>
      <c r="K41" s="17">
        <f t="shared" si="14"/>
        <v>-6</v>
      </c>
      <c r="L41" s="17">
        <f t="shared" si="15"/>
        <v>-276</v>
      </c>
      <c r="M41" s="17">
        <v>20</v>
      </c>
      <c r="N41" s="17">
        <v>14</v>
      </c>
      <c r="O41" s="34">
        <f t="shared" si="16"/>
        <v>-0.3</v>
      </c>
      <c r="P41" s="35">
        <v>91</v>
      </c>
      <c r="Q41" s="17">
        <f t="shared" si="5"/>
        <v>-6</v>
      </c>
      <c r="R41" s="17">
        <f t="shared" si="6"/>
        <v>-546</v>
      </c>
      <c r="S41" s="17">
        <v>18</v>
      </c>
      <c r="T41" s="17">
        <v>12</v>
      </c>
      <c r="U41" s="34">
        <f t="shared" si="7"/>
        <v>-0.333333333333333</v>
      </c>
      <c r="V41" s="17">
        <v>0</v>
      </c>
      <c r="W41" s="17">
        <f t="shared" si="8"/>
        <v>-6</v>
      </c>
      <c r="X41" s="17">
        <f t="shared" si="9"/>
        <v>0</v>
      </c>
      <c r="Y41" s="17">
        <v>14</v>
      </c>
      <c r="Z41" s="17">
        <v>10</v>
      </c>
      <c r="AA41" s="34">
        <f t="shared" si="10"/>
        <v>-0.285714285714286</v>
      </c>
      <c r="AB41" s="17">
        <v>0</v>
      </c>
      <c r="AC41" s="17">
        <f t="shared" si="17"/>
        <v>-4</v>
      </c>
      <c r="AD41" s="17">
        <f t="shared" si="18"/>
        <v>0</v>
      </c>
      <c r="AE41" s="17">
        <f t="shared" si="19"/>
        <v>-822</v>
      </c>
    </row>
    <row r="42" s="5" customFormat="1" ht="25" customHeight="1" spans="1:31">
      <c r="A42" s="17"/>
      <c r="B42" s="17" t="s">
        <v>29</v>
      </c>
      <c r="C42" s="25" t="s">
        <v>100</v>
      </c>
      <c r="D42" s="25" t="s">
        <v>100</v>
      </c>
      <c r="E42" s="25" t="s">
        <v>101</v>
      </c>
      <c r="F42" s="17" t="s">
        <v>95</v>
      </c>
      <c r="G42" s="17">
        <v>23</v>
      </c>
      <c r="H42" s="17">
        <v>17</v>
      </c>
      <c r="I42" s="34">
        <f t="shared" si="13"/>
        <v>-0.260869565217391</v>
      </c>
      <c r="J42" s="35">
        <v>150</v>
      </c>
      <c r="K42" s="17">
        <f t="shared" si="14"/>
        <v>-6</v>
      </c>
      <c r="L42" s="17">
        <f t="shared" si="15"/>
        <v>-900</v>
      </c>
      <c r="M42" s="17">
        <v>20</v>
      </c>
      <c r="N42" s="17">
        <v>14</v>
      </c>
      <c r="O42" s="34">
        <f t="shared" si="16"/>
        <v>-0.3</v>
      </c>
      <c r="P42" s="17">
        <v>0</v>
      </c>
      <c r="Q42" s="17">
        <f t="shared" si="5"/>
        <v>-6</v>
      </c>
      <c r="R42" s="17">
        <f t="shared" si="6"/>
        <v>0</v>
      </c>
      <c r="S42" s="17">
        <v>18</v>
      </c>
      <c r="T42" s="17">
        <v>12</v>
      </c>
      <c r="U42" s="34">
        <f t="shared" si="7"/>
        <v>-0.333333333333333</v>
      </c>
      <c r="V42" s="17">
        <v>0</v>
      </c>
      <c r="W42" s="17">
        <f t="shared" si="8"/>
        <v>-6</v>
      </c>
      <c r="X42" s="17">
        <f t="shared" si="9"/>
        <v>0</v>
      </c>
      <c r="Y42" s="17">
        <v>14</v>
      </c>
      <c r="Z42" s="17">
        <v>10</v>
      </c>
      <c r="AA42" s="34">
        <f t="shared" si="10"/>
        <v>-0.285714285714286</v>
      </c>
      <c r="AB42" s="17">
        <v>0</v>
      </c>
      <c r="AC42" s="17">
        <f t="shared" si="17"/>
        <v>-4</v>
      </c>
      <c r="AD42" s="17">
        <f t="shared" si="18"/>
        <v>0</v>
      </c>
      <c r="AE42" s="17">
        <f t="shared" si="19"/>
        <v>-900</v>
      </c>
    </row>
    <row r="43" s="5" customFormat="1" ht="25" customHeight="1" spans="1:31">
      <c r="A43" s="26">
        <v>22</v>
      </c>
      <c r="B43" s="17" t="s">
        <v>29</v>
      </c>
      <c r="C43" s="18">
        <v>250306012</v>
      </c>
      <c r="D43" s="25">
        <v>250306012</v>
      </c>
      <c r="E43" s="19" t="s">
        <v>102</v>
      </c>
      <c r="F43" s="17" t="s">
        <v>63</v>
      </c>
      <c r="G43" s="17">
        <v>80</v>
      </c>
      <c r="H43" s="17">
        <v>60</v>
      </c>
      <c r="I43" s="34">
        <f t="shared" si="13"/>
        <v>-0.25</v>
      </c>
      <c r="J43" s="17">
        <v>0</v>
      </c>
      <c r="K43" s="17">
        <f t="shared" si="14"/>
        <v>-20</v>
      </c>
      <c r="L43" s="17">
        <f t="shared" si="15"/>
        <v>0</v>
      </c>
      <c r="M43" s="17">
        <v>70</v>
      </c>
      <c r="N43" s="17">
        <v>51</v>
      </c>
      <c r="O43" s="34">
        <f t="shared" si="16"/>
        <v>-0.271428571428571</v>
      </c>
      <c r="P43" s="17">
        <v>0</v>
      </c>
      <c r="Q43" s="17">
        <f t="shared" si="5"/>
        <v>-19</v>
      </c>
      <c r="R43" s="17">
        <f t="shared" si="6"/>
        <v>0</v>
      </c>
      <c r="S43" s="17">
        <v>61</v>
      </c>
      <c r="T43" s="17">
        <v>43</v>
      </c>
      <c r="U43" s="34">
        <f t="shared" si="7"/>
        <v>-0.295081967213115</v>
      </c>
      <c r="V43" s="17">
        <v>8365</v>
      </c>
      <c r="W43" s="17">
        <f t="shared" si="8"/>
        <v>-18</v>
      </c>
      <c r="X43" s="17">
        <f t="shared" si="9"/>
        <v>-150570</v>
      </c>
      <c r="Y43" s="17">
        <v>49</v>
      </c>
      <c r="Z43" s="17">
        <v>34</v>
      </c>
      <c r="AA43" s="34">
        <f t="shared" si="10"/>
        <v>-0.306122448979592</v>
      </c>
      <c r="AB43" s="17">
        <v>535</v>
      </c>
      <c r="AC43" s="17">
        <f t="shared" si="17"/>
        <v>-15</v>
      </c>
      <c r="AD43" s="17">
        <f t="shared" si="18"/>
        <v>-8025</v>
      </c>
      <c r="AE43" s="17">
        <f t="shared" si="19"/>
        <v>-158595</v>
      </c>
    </row>
    <row r="44" s="5" customFormat="1" ht="27" spans="1:31">
      <c r="A44" s="27"/>
      <c r="B44" s="17" t="s">
        <v>29</v>
      </c>
      <c r="C44" s="18" t="s">
        <v>103</v>
      </c>
      <c r="D44" s="18" t="s">
        <v>103</v>
      </c>
      <c r="E44" s="19" t="s">
        <v>104</v>
      </c>
      <c r="F44" s="17" t="s">
        <v>63</v>
      </c>
      <c r="G44" s="17">
        <v>280</v>
      </c>
      <c r="H44" s="17">
        <v>180</v>
      </c>
      <c r="I44" s="34">
        <f t="shared" si="13"/>
        <v>-0.357142857142857</v>
      </c>
      <c r="J44" s="17">
        <v>0</v>
      </c>
      <c r="K44" s="17">
        <f t="shared" si="14"/>
        <v>-100</v>
      </c>
      <c r="L44" s="17">
        <f t="shared" si="15"/>
        <v>0</v>
      </c>
      <c r="M44" s="17">
        <v>270</v>
      </c>
      <c r="N44" s="17">
        <v>153</v>
      </c>
      <c r="O44" s="34">
        <f t="shared" si="16"/>
        <v>-0.433333333333333</v>
      </c>
      <c r="P44" s="17">
        <v>5344</v>
      </c>
      <c r="Q44" s="17">
        <f t="shared" si="5"/>
        <v>-117</v>
      </c>
      <c r="R44" s="17">
        <f t="shared" si="6"/>
        <v>-625248</v>
      </c>
      <c r="S44" s="17">
        <v>261</v>
      </c>
      <c r="T44" s="17">
        <v>129</v>
      </c>
      <c r="U44" s="34">
        <f t="shared" si="7"/>
        <v>-0.505747126436782</v>
      </c>
      <c r="V44" s="17">
        <v>0</v>
      </c>
      <c r="W44" s="17">
        <f t="shared" si="8"/>
        <v>-132</v>
      </c>
      <c r="X44" s="17">
        <f t="shared" si="9"/>
        <v>0</v>
      </c>
      <c r="Y44" s="17">
        <v>249</v>
      </c>
      <c r="Z44" s="17">
        <v>102</v>
      </c>
      <c r="AA44" s="34">
        <f t="shared" si="10"/>
        <v>-0.590361445783133</v>
      </c>
      <c r="AB44" s="17">
        <v>0</v>
      </c>
      <c r="AC44" s="17">
        <f t="shared" si="17"/>
        <v>-147</v>
      </c>
      <c r="AD44" s="17">
        <f t="shared" si="18"/>
        <v>0</v>
      </c>
      <c r="AE44" s="17">
        <f t="shared" si="19"/>
        <v>-625248</v>
      </c>
    </row>
    <row r="45" s="5" customFormat="1" ht="27" spans="1:31">
      <c r="A45" s="28"/>
      <c r="B45" s="17" t="s">
        <v>29</v>
      </c>
      <c r="C45" s="18" t="s">
        <v>105</v>
      </c>
      <c r="D45" s="18" t="s">
        <v>105</v>
      </c>
      <c r="E45" s="19" t="s">
        <v>106</v>
      </c>
      <c r="F45" s="17" t="s">
        <v>63</v>
      </c>
      <c r="G45" s="17">
        <v>280</v>
      </c>
      <c r="H45" s="17">
        <v>180</v>
      </c>
      <c r="I45" s="34">
        <f t="shared" si="13"/>
        <v>-0.357142857142857</v>
      </c>
      <c r="J45" s="17">
        <v>3158</v>
      </c>
      <c r="K45" s="17">
        <f t="shared" si="14"/>
        <v>-100</v>
      </c>
      <c r="L45" s="17">
        <f t="shared" si="15"/>
        <v>-315800</v>
      </c>
      <c r="M45" s="17">
        <v>270</v>
      </c>
      <c r="N45" s="17">
        <v>153</v>
      </c>
      <c r="O45" s="34">
        <f t="shared" si="16"/>
        <v>-0.433333333333333</v>
      </c>
      <c r="P45" s="17">
        <v>15718</v>
      </c>
      <c r="Q45" s="17">
        <f t="shared" si="5"/>
        <v>-117</v>
      </c>
      <c r="R45" s="17">
        <f t="shared" si="6"/>
        <v>-1839006</v>
      </c>
      <c r="S45" s="17">
        <v>261</v>
      </c>
      <c r="T45" s="17">
        <v>129</v>
      </c>
      <c r="U45" s="34">
        <f t="shared" si="7"/>
        <v>-0.505747126436782</v>
      </c>
      <c r="V45" s="17">
        <v>21250</v>
      </c>
      <c r="W45" s="17">
        <f t="shared" si="8"/>
        <v>-132</v>
      </c>
      <c r="X45" s="17">
        <f t="shared" si="9"/>
        <v>-2805000</v>
      </c>
      <c r="Y45" s="17">
        <v>249</v>
      </c>
      <c r="Z45" s="17">
        <v>102</v>
      </c>
      <c r="AA45" s="34">
        <f t="shared" si="10"/>
        <v>-0.590361445783133</v>
      </c>
      <c r="AB45" s="17">
        <v>11810</v>
      </c>
      <c r="AC45" s="17">
        <f t="shared" si="17"/>
        <v>-147</v>
      </c>
      <c r="AD45" s="17">
        <f t="shared" si="18"/>
        <v>-1736070</v>
      </c>
      <c r="AE45" s="17">
        <f t="shared" si="19"/>
        <v>-6695876</v>
      </c>
    </row>
    <row r="46" s="6" customFormat="1" ht="23" customHeight="1" spans="1:31">
      <c r="A46" s="29">
        <v>23</v>
      </c>
      <c r="B46" s="21" t="s">
        <v>107</v>
      </c>
      <c r="C46" s="18">
        <v>120400008</v>
      </c>
      <c r="D46" s="18">
        <v>120400008</v>
      </c>
      <c r="E46" s="19" t="s">
        <v>108</v>
      </c>
      <c r="F46" s="19" t="s">
        <v>33</v>
      </c>
      <c r="G46" s="21">
        <v>60</v>
      </c>
      <c r="H46" s="21">
        <v>90</v>
      </c>
      <c r="I46" s="36">
        <f t="shared" si="13"/>
        <v>0.5</v>
      </c>
      <c r="J46" s="21">
        <v>4840</v>
      </c>
      <c r="K46" s="21">
        <f t="shared" si="14"/>
        <v>30</v>
      </c>
      <c r="L46" s="21">
        <f t="shared" si="15"/>
        <v>145200</v>
      </c>
      <c r="M46" s="21">
        <v>52.5</v>
      </c>
      <c r="N46" s="21">
        <v>77</v>
      </c>
      <c r="O46" s="36">
        <f t="shared" si="16"/>
        <v>0.466666666666667</v>
      </c>
      <c r="P46" s="21">
        <v>4139</v>
      </c>
      <c r="Q46" s="21">
        <f t="shared" si="5"/>
        <v>24.5</v>
      </c>
      <c r="R46" s="21">
        <f t="shared" si="6"/>
        <v>101405.5</v>
      </c>
      <c r="S46" s="21">
        <v>46</v>
      </c>
      <c r="T46" s="21">
        <v>65</v>
      </c>
      <c r="U46" s="36">
        <f t="shared" si="7"/>
        <v>0.41304347826087</v>
      </c>
      <c r="V46" s="21">
        <v>0</v>
      </c>
      <c r="W46" s="21">
        <f t="shared" si="8"/>
        <v>19</v>
      </c>
      <c r="X46" s="21">
        <f t="shared" si="9"/>
        <v>0</v>
      </c>
      <c r="Y46" s="21">
        <v>36</v>
      </c>
      <c r="Z46" s="21">
        <v>52</v>
      </c>
      <c r="AA46" s="36">
        <f t="shared" si="10"/>
        <v>0.444444444444444</v>
      </c>
      <c r="AB46" s="21">
        <v>0</v>
      </c>
      <c r="AC46" s="21">
        <f t="shared" si="17"/>
        <v>16</v>
      </c>
      <c r="AD46" s="21">
        <f t="shared" si="18"/>
        <v>0</v>
      </c>
      <c r="AE46" s="21">
        <f t="shared" si="19"/>
        <v>246605.5</v>
      </c>
    </row>
    <row r="47" s="6" customFormat="1" ht="27" spans="1:31">
      <c r="A47" s="30"/>
      <c r="B47" s="21" t="s">
        <v>107</v>
      </c>
      <c r="C47" s="18" t="s">
        <v>109</v>
      </c>
      <c r="D47" s="18" t="s">
        <v>110</v>
      </c>
      <c r="E47" s="19" t="s">
        <v>111</v>
      </c>
      <c r="F47" s="19" t="s">
        <v>33</v>
      </c>
      <c r="G47" s="21">
        <v>78</v>
      </c>
      <c r="H47" s="21">
        <v>117</v>
      </c>
      <c r="I47" s="36">
        <f t="shared" si="13"/>
        <v>0.5</v>
      </c>
      <c r="J47" s="21">
        <v>2908</v>
      </c>
      <c r="K47" s="21">
        <f t="shared" si="14"/>
        <v>39</v>
      </c>
      <c r="L47" s="21">
        <f t="shared" si="15"/>
        <v>113412</v>
      </c>
      <c r="M47" s="21">
        <v>68.25</v>
      </c>
      <c r="N47" s="21">
        <v>100.1</v>
      </c>
      <c r="O47" s="36">
        <f t="shared" si="16"/>
        <v>0.466666666666667</v>
      </c>
      <c r="P47" s="21">
        <v>989</v>
      </c>
      <c r="Q47" s="21">
        <f t="shared" si="5"/>
        <v>31.85</v>
      </c>
      <c r="R47" s="21">
        <f t="shared" si="6"/>
        <v>31499.65</v>
      </c>
      <c r="S47" s="21">
        <v>59.8</v>
      </c>
      <c r="T47" s="21">
        <v>84.5</v>
      </c>
      <c r="U47" s="36">
        <f t="shared" si="7"/>
        <v>0.41304347826087</v>
      </c>
      <c r="V47" s="21">
        <v>0</v>
      </c>
      <c r="W47" s="21">
        <f t="shared" si="8"/>
        <v>24.7</v>
      </c>
      <c r="X47" s="21">
        <f t="shared" si="9"/>
        <v>0</v>
      </c>
      <c r="Y47" s="21">
        <v>46.8</v>
      </c>
      <c r="Z47" s="21">
        <v>67.6</v>
      </c>
      <c r="AA47" s="36">
        <f t="shared" si="10"/>
        <v>0.444444444444444</v>
      </c>
      <c r="AB47" s="21">
        <v>0</v>
      </c>
      <c r="AC47" s="21">
        <f t="shared" si="17"/>
        <v>20.8</v>
      </c>
      <c r="AD47" s="21">
        <f t="shared" si="18"/>
        <v>0</v>
      </c>
      <c r="AE47" s="21">
        <f t="shared" si="19"/>
        <v>144911.65</v>
      </c>
    </row>
    <row r="48" s="5" customFormat="1" ht="23" customHeight="1" spans="1:31">
      <c r="A48" s="26">
        <v>24</v>
      </c>
      <c r="B48" s="21" t="s">
        <v>107</v>
      </c>
      <c r="C48" s="18">
        <v>120400013</v>
      </c>
      <c r="D48" s="18">
        <v>120400013</v>
      </c>
      <c r="E48" s="19" t="s">
        <v>112</v>
      </c>
      <c r="F48" s="19" t="s">
        <v>113</v>
      </c>
      <c r="G48" s="17">
        <v>12</v>
      </c>
      <c r="H48" s="17">
        <v>26</v>
      </c>
      <c r="I48" s="34">
        <f t="shared" si="13"/>
        <v>1.16666666666667</v>
      </c>
      <c r="J48" s="17">
        <v>20036</v>
      </c>
      <c r="K48" s="17">
        <f t="shared" si="14"/>
        <v>14</v>
      </c>
      <c r="L48" s="17">
        <f t="shared" si="15"/>
        <v>280504</v>
      </c>
      <c r="M48" s="17">
        <v>10</v>
      </c>
      <c r="N48" s="17">
        <v>22</v>
      </c>
      <c r="O48" s="34">
        <f t="shared" si="16"/>
        <v>1.2</v>
      </c>
      <c r="P48" s="17">
        <v>24211</v>
      </c>
      <c r="Q48" s="17">
        <f t="shared" si="5"/>
        <v>12</v>
      </c>
      <c r="R48" s="17">
        <f t="shared" si="6"/>
        <v>290532</v>
      </c>
      <c r="S48" s="17">
        <v>9</v>
      </c>
      <c r="T48" s="17">
        <v>19</v>
      </c>
      <c r="U48" s="34">
        <f t="shared" si="7"/>
        <v>1.11111111111111</v>
      </c>
      <c r="V48" s="17">
        <v>0</v>
      </c>
      <c r="W48" s="17">
        <f t="shared" si="8"/>
        <v>10</v>
      </c>
      <c r="X48" s="17">
        <f t="shared" si="9"/>
        <v>0</v>
      </c>
      <c r="Y48" s="17">
        <v>7</v>
      </c>
      <c r="Z48" s="17">
        <v>15</v>
      </c>
      <c r="AA48" s="34">
        <f t="shared" si="10"/>
        <v>1.14285714285714</v>
      </c>
      <c r="AB48" s="17">
        <v>10</v>
      </c>
      <c r="AC48" s="17">
        <f t="shared" si="17"/>
        <v>8</v>
      </c>
      <c r="AD48" s="17">
        <f t="shared" si="18"/>
        <v>80</v>
      </c>
      <c r="AE48" s="17">
        <f t="shared" si="19"/>
        <v>571116</v>
      </c>
    </row>
    <row r="49" s="5" customFormat="1" ht="27" spans="1:31">
      <c r="A49" s="28"/>
      <c r="B49" s="21" t="s">
        <v>107</v>
      </c>
      <c r="C49" s="18" t="s">
        <v>114</v>
      </c>
      <c r="D49" s="18" t="s">
        <v>115</v>
      </c>
      <c r="E49" s="19" t="s">
        <v>116</v>
      </c>
      <c r="F49" s="19" t="s">
        <v>113</v>
      </c>
      <c r="G49" s="17">
        <v>15.6</v>
      </c>
      <c r="H49" s="17">
        <v>33.8</v>
      </c>
      <c r="I49" s="34">
        <f t="shared" si="13"/>
        <v>1.16666666666667</v>
      </c>
      <c r="J49" s="17">
        <v>10</v>
      </c>
      <c r="K49" s="17">
        <f t="shared" si="14"/>
        <v>18.2</v>
      </c>
      <c r="L49" s="17">
        <f t="shared" si="15"/>
        <v>182</v>
      </c>
      <c r="M49" s="17">
        <v>13</v>
      </c>
      <c r="N49" s="17">
        <v>28.6</v>
      </c>
      <c r="O49" s="34">
        <f t="shared" si="16"/>
        <v>1.2</v>
      </c>
      <c r="P49" s="17">
        <v>40</v>
      </c>
      <c r="Q49" s="17">
        <f t="shared" si="5"/>
        <v>15.6</v>
      </c>
      <c r="R49" s="17">
        <f t="shared" si="6"/>
        <v>624</v>
      </c>
      <c r="S49" s="17">
        <v>11.7</v>
      </c>
      <c r="T49" s="17">
        <v>24.7</v>
      </c>
      <c r="U49" s="34">
        <f t="shared" si="7"/>
        <v>1.11111111111111</v>
      </c>
      <c r="V49" s="17">
        <v>0</v>
      </c>
      <c r="W49" s="17">
        <f t="shared" si="8"/>
        <v>13</v>
      </c>
      <c r="X49" s="17">
        <f t="shared" si="9"/>
        <v>0</v>
      </c>
      <c r="Y49" s="17">
        <v>9.1</v>
      </c>
      <c r="Z49" s="17">
        <v>19.5</v>
      </c>
      <c r="AA49" s="34">
        <f t="shared" si="10"/>
        <v>1.14285714285714</v>
      </c>
      <c r="AB49" s="17">
        <v>0</v>
      </c>
      <c r="AC49" s="17">
        <f t="shared" si="17"/>
        <v>10.4</v>
      </c>
      <c r="AD49" s="17">
        <f t="shared" si="18"/>
        <v>0</v>
      </c>
      <c r="AE49" s="17">
        <f t="shared" si="19"/>
        <v>806</v>
      </c>
    </row>
    <row r="50" s="5" customFormat="1" ht="23" customHeight="1" spans="1:31">
      <c r="A50" s="17">
        <v>25</v>
      </c>
      <c r="B50" s="21" t="s">
        <v>107</v>
      </c>
      <c r="C50" s="18">
        <v>120400015</v>
      </c>
      <c r="D50" s="18">
        <v>120400015</v>
      </c>
      <c r="E50" s="19" t="s">
        <v>117</v>
      </c>
      <c r="F50" s="19" t="s">
        <v>113</v>
      </c>
      <c r="G50" s="17">
        <v>3</v>
      </c>
      <c r="H50" s="17">
        <v>5</v>
      </c>
      <c r="I50" s="34">
        <f t="shared" ref="I50:I59" si="20">K50/G50</f>
        <v>0.666666666666667</v>
      </c>
      <c r="J50" s="17">
        <v>0</v>
      </c>
      <c r="K50" s="17">
        <f t="shared" si="14"/>
        <v>2</v>
      </c>
      <c r="L50" s="17">
        <f t="shared" si="15"/>
        <v>0</v>
      </c>
      <c r="M50" s="17">
        <v>3</v>
      </c>
      <c r="N50" s="17">
        <v>5</v>
      </c>
      <c r="O50" s="34">
        <f t="shared" ref="O50:O59" si="21">Q50/M50</f>
        <v>0.666666666666667</v>
      </c>
      <c r="P50" s="17">
        <v>117</v>
      </c>
      <c r="Q50" s="17">
        <f t="shared" si="5"/>
        <v>2</v>
      </c>
      <c r="R50" s="17">
        <f t="shared" si="6"/>
        <v>234</v>
      </c>
      <c r="S50" s="17">
        <v>3</v>
      </c>
      <c r="T50" s="17">
        <v>5</v>
      </c>
      <c r="U50" s="34">
        <f t="shared" ref="U50:U59" si="22">W50/S50</f>
        <v>0.666666666666667</v>
      </c>
      <c r="V50" s="17">
        <v>0</v>
      </c>
      <c r="W50" s="17">
        <f t="shared" ref="W50:W59" si="23">T50-S50</f>
        <v>2</v>
      </c>
      <c r="X50" s="17">
        <f t="shared" ref="X50:X59" si="24">W50*V50</f>
        <v>0</v>
      </c>
      <c r="Y50" s="17">
        <v>2</v>
      </c>
      <c r="Z50" s="17">
        <v>5</v>
      </c>
      <c r="AA50" s="34">
        <f t="shared" ref="AA50:AA59" si="25">AC50/Y50</f>
        <v>1.5</v>
      </c>
      <c r="AB50" s="17">
        <v>0</v>
      </c>
      <c r="AC50" s="17">
        <f t="shared" ref="AC50:AC59" si="26">Z50-Y50</f>
        <v>3</v>
      </c>
      <c r="AD50" s="17">
        <f t="shared" ref="AD50:AD59" si="27">AC50*AB50</f>
        <v>0</v>
      </c>
      <c r="AE50" s="17">
        <f t="shared" si="19"/>
        <v>234</v>
      </c>
    </row>
    <row r="51" s="5" customFormat="1" ht="40.5" spans="1:31">
      <c r="A51" s="17">
        <v>26</v>
      </c>
      <c r="B51" s="21" t="s">
        <v>107</v>
      </c>
      <c r="C51" s="18">
        <v>270500003</v>
      </c>
      <c r="D51" s="18">
        <v>270500003</v>
      </c>
      <c r="E51" s="19" t="s">
        <v>118</v>
      </c>
      <c r="F51" s="19" t="s">
        <v>119</v>
      </c>
      <c r="G51" s="17">
        <v>50</v>
      </c>
      <c r="H51" s="17">
        <v>74</v>
      </c>
      <c r="I51" s="34">
        <f t="shared" si="20"/>
        <v>0.48</v>
      </c>
      <c r="J51" s="17">
        <v>531</v>
      </c>
      <c r="K51" s="17">
        <f t="shared" si="14"/>
        <v>24</v>
      </c>
      <c r="L51" s="17">
        <f t="shared" si="15"/>
        <v>12744</v>
      </c>
      <c r="M51" s="17">
        <v>44</v>
      </c>
      <c r="N51" s="17">
        <v>63</v>
      </c>
      <c r="O51" s="34">
        <f t="shared" si="21"/>
        <v>0.431818181818182</v>
      </c>
      <c r="P51" s="17">
        <v>13691</v>
      </c>
      <c r="Q51" s="17">
        <f t="shared" si="5"/>
        <v>19</v>
      </c>
      <c r="R51" s="17">
        <f t="shared" si="6"/>
        <v>260129</v>
      </c>
      <c r="S51" s="17">
        <v>38</v>
      </c>
      <c r="T51" s="17">
        <v>54</v>
      </c>
      <c r="U51" s="34">
        <f t="shared" si="22"/>
        <v>0.421052631578947</v>
      </c>
      <c r="V51" s="17">
        <v>0</v>
      </c>
      <c r="W51" s="17">
        <f t="shared" si="23"/>
        <v>16</v>
      </c>
      <c r="X51" s="17">
        <f t="shared" si="24"/>
        <v>0</v>
      </c>
      <c r="Y51" s="17">
        <v>30</v>
      </c>
      <c r="Z51" s="17">
        <v>43</v>
      </c>
      <c r="AA51" s="34">
        <f t="shared" si="25"/>
        <v>0.433333333333333</v>
      </c>
      <c r="AB51" s="17">
        <v>0</v>
      </c>
      <c r="AC51" s="17">
        <f t="shared" si="26"/>
        <v>13</v>
      </c>
      <c r="AD51" s="17">
        <f t="shared" si="27"/>
        <v>0</v>
      </c>
      <c r="AE51" s="17">
        <f t="shared" si="19"/>
        <v>272873</v>
      </c>
    </row>
    <row r="52" s="5" customFormat="1" ht="24" customHeight="1" spans="1:31">
      <c r="A52" s="26">
        <v>27</v>
      </c>
      <c r="B52" s="21" t="s">
        <v>107</v>
      </c>
      <c r="C52" s="18">
        <v>330201020</v>
      </c>
      <c r="D52" s="18">
        <v>330201020</v>
      </c>
      <c r="E52" s="19" t="s">
        <v>120</v>
      </c>
      <c r="F52" s="19" t="s">
        <v>33</v>
      </c>
      <c r="G52" s="17">
        <v>1040</v>
      </c>
      <c r="H52" s="17">
        <v>1515</v>
      </c>
      <c r="I52" s="34">
        <f t="shared" si="20"/>
        <v>0.456730769230769</v>
      </c>
      <c r="J52" s="17">
        <v>208.6</v>
      </c>
      <c r="K52" s="17">
        <f t="shared" si="14"/>
        <v>475</v>
      </c>
      <c r="L52" s="17">
        <f t="shared" si="15"/>
        <v>99085</v>
      </c>
      <c r="M52" s="17">
        <v>910</v>
      </c>
      <c r="N52" s="17">
        <v>1288</v>
      </c>
      <c r="O52" s="34">
        <f t="shared" si="21"/>
        <v>0.415384615384615</v>
      </c>
      <c r="P52" s="17">
        <v>195.3</v>
      </c>
      <c r="Q52" s="17">
        <f t="shared" si="5"/>
        <v>378</v>
      </c>
      <c r="R52" s="17">
        <f t="shared" si="6"/>
        <v>73823.4</v>
      </c>
      <c r="S52" s="17">
        <v>795</v>
      </c>
      <c r="T52" s="17">
        <v>1095</v>
      </c>
      <c r="U52" s="34">
        <f t="shared" si="22"/>
        <v>0.377358490566038</v>
      </c>
      <c r="V52" s="17">
        <v>0</v>
      </c>
      <c r="W52" s="17">
        <f t="shared" si="23"/>
        <v>300</v>
      </c>
      <c r="X52" s="17">
        <f t="shared" si="24"/>
        <v>0</v>
      </c>
      <c r="Y52" s="17">
        <v>636</v>
      </c>
      <c r="Z52" s="17">
        <v>876</v>
      </c>
      <c r="AA52" s="34">
        <f t="shared" si="25"/>
        <v>0.377358490566038</v>
      </c>
      <c r="AB52" s="17">
        <v>0</v>
      </c>
      <c r="AC52" s="17">
        <f t="shared" si="26"/>
        <v>240</v>
      </c>
      <c r="AD52" s="17">
        <f t="shared" si="27"/>
        <v>0</v>
      </c>
      <c r="AE52" s="17">
        <f t="shared" si="19"/>
        <v>172908.4</v>
      </c>
    </row>
    <row r="53" s="5" customFormat="1" ht="27" spans="1:31">
      <c r="A53" s="28"/>
      <c r="B53" s="21" t="s">
        <v>107</v>
      </c>
      <c r="C53" s="18" t="s">
        <v>121</v>
      </c>
      <c r="D53" s="18" t="s">
        <v>121</v>
      </c>
      <c r="E53" s="19" t="s">
        <v>122</v>
      </c>
      <c r="F53" s="19" t="s">
        <v>33</v>
      </c>
      <c r="G53" s="17">
        <v>1352</v>
      </c>
      <c r="H53" s="17">
        <v>1969.5</v>
      </c>
      <c r="I53" s="34">
        <f t="shared" si="20"/>
        <v>0.456730769230769</v>
      </c>
      <c r="J53" s="17">
        <v>0</v>
      </c>
      <c r="K53" s="17">
        <f t="shared" si="14"/>
        <v>617.5</v>
      </c>
      <c r="L53" s="17">
        <f t="shared" si="15"/>
        <v>0</v>
      </c>
      <c r="M53" s="17">
        <v>1183</v>
      </c>
      <c r="N53" s="17">
        <v>1674.4</v>
      </c>
      <c r="O53" s="34">
        <f t="shared" si="21"/>
        <v>0.415384615384615</v>
      </c>
      <c r="P53" s="17">
        <v>0</v>
      </c>
      <c r="Q53" s="17">
        <f t="shared" si="5"/>
        <v>491.4</v>
      </c>
      <c r="R53" s="17">
        <f t="shared" si="6"/>
        <v>0</v>
      </c>
      <c r="S53" s="17">
        <v>1033.5</v>
      </c>
      <c r="T53" s="17">
        <v>1423.5</v>
      </c>
      <c r="U53" s="34">
        <f t="shared" si="22"/>
        <v>0.377358490566038</v>
      </c>
      <c r="V53" s="17">
        <v>0</v>
      </c>
      <c r="W53" s="17">
        <f t="shared" si="23"/>
        <v>390</v>
      </c>
      <c r="X53" s="17">
        <f t="shared" si="24"/>
        <v>0</v>
      </c>
      <c r="Y53" s="17">
        <v>826.8</v>
      </c>
      <c r="Z53" s="17">
        <v>1138.8</v>
      </c>
      <c r="AA53" s="34">
        <f t="shared" si="25"/>
        <v>0.377358490566038</v>
      </c>
      <c r="AB53" s="17">
        <v>0</v>
      </c>
      <c r="AC53" s="17">
        <f t="shared" si="26"/>
        <v>312</v>
      </c>
      <c r="AD53" s="17">
        <f t="shared" si="27"/>
        <v>0</v>
      </c>
      <c r="AE53" s="17">
        <f t="shared" si="19"/>
        <v>0</v>
      </c>
    </row>
    <row r="54" s="5" customFormat="1" ht="23" customHeight="1" spans="1:31">
      <c r="A54" s="26">
        <v>28</v>
      </c>
      <c r="B54" s="21" t="s">
        <v>107</v>
      </c>
      <c r="C54" s="18">
        <v>330201059</v>
      </c>
      <c r="D54" s="18">
        <v>330201059</v>
      </c>
      <c r="E54" s="19" t="s">
        <v>123</v>
      </c>
      <c r="F54" s="19" t="s">
        <v>33</v>
      </c>
      <c r="G54" s="17">
        <v>2717</v>
      </c>
      <c r="H54" s="17">
        <v>4174</v>
      </c>
      <c r="I54" s="34">
        <f t="shared" si="20"/>
        <v>0.536253220463747</v>
      </c>
      <c r="J54" s="17">
        <v>18</v>
      </c>
      <c r="K54" s="17">
        <f t="shared" si="14"/>
        <v>1457</v>
      </c>
      <c r="L54" s="17">
        <f t="shared" si="15"/>
        <v>26226</v>
      </c>
      <c r="M54" s="17">
        <v>2377</v>
      </c>
      <c r="N54" s="17">
        <v>3545</v>
      </c>
      <c r="O54" s="34">
        <f t="shared" si="21"/>
        <v>0.491375683634834</v>
      </c>
      <c r="P54" s="17">
        <v>13.2</v>
      </c>
      <c r="Q54" s="17">
        <f t="shared" si="5"/>
        <v>1168</v>
      </c>
      <c r="R54" s="17">
        <f t="shared" si="6"/>
        <v>15417.6</v>
      </c>
      <c r="S54" s="17">
        <v>2077</v>
      </c>
      <c r="T54" s="17">
        <v>3016</v>
      </c>
      <c r="U54" s="34">
        <f t="shared" si="22"/>
        <v>0.452094366875301</v>
      </c>
      <c r="V54" s="17">
        <v>0</v>
      </c>
      <c r="W54" s="17">
        <f t="shared" si="23"/>
        <v>939</v>
      </c>
      <c r="X54" s="17">
        <f t="shared" si="24"/>
        <v>0</v>
      </c>
      <c r="Y54" s="17">
        <v>1661</v>
      </c>
      <c r="Z54" s="17">
        <v>2413</v>
      </c>
      <c r="AA54" s="34">
        <f t="shared" si="25"/>
        <v>0.452739313666466</v>
      </c>
      <c r="AB54" s="17">
        <v>0</v>
      </c>
      <c r="AC54" s="17">
        <f t="shared" si="26"/>
        <v>752</v>
      </c>
      <c r="AD54" s="17">
        <f t="shared" si="27"/>
        <v>0</v>
      </c>
      <c r="AE54" s="17">
        <f t="shared" si="19"/>
        <v>41643.6</v>
      </c>
    </row>
    <row r="55" s="5" customFormat="1" ht="23" customHeight="1" spans="1:31">
      <c r="A55" s="27"/>
      <c r="B55" s="21" t="s">
        <v>107</v>
      </c>
      <c r="C55" s="25" t="s">
        <v>124</v>
      </c>
      <c r="D55" s="25" t="s">
        <v>124</v>
      </c>
      <c r="E55" s="25" t="s">
        <v>125</v>
      </c>
      <c r="F55" s="19" t="s">
        <v>33</v>
      </c>
      <c r="G55" s="17">
        <v>2717</v>
      </c>
      <c r="H55" s="17">
        <v>4174</v>
      </c>
      <c r="I55" s="34">
        <f t="shared" si="20"/>
        <v>0.536253220463747</v>
      </c>
      <c r="J55" s="17">
        <v>1</v>
      </c>
      <c r="K55" s="17">
        <f t="shared" si="14"/>
        <v>1457</v>
      </c>
      <c r="L55" s="17">
        <f t="shared" si="15"/>
        <v>1457</v>
      </c>
      <c r="M55" s="17">
        <v>2377</v>
      </c>
      <c r="N55" s="17">
        <v>3545</v>
      </c>
      <c r="O55" s="34">
        <f t="shared" si="21"/>
        <v>0.491375683634834</v>
      </c>
      <c r="P55" s="17">
        <v>23</v>
      </c>
      <c r="Q55" s="17">
        <f t="shared" si="5"/>
        <v>1168</v>
      </c>
      <c r="R55" s="17">
        <f t="shared" si="6"/>
        <v>26864</v>
      </c>
      <c r="S55" s="17">
        <v>2077</v>
      </c>
      <c r="T55" s="17">
        <v>3016</v>
      </c>
      <c r="U55" s="34">
        <f t="shared" si="22"/>
        <v>0.452094366875301</v>
      </c>
      <c r="V55" s="17">
        <v>0</v>
      </c>
      <c r="W55" s="17">
        <f t="shared" si="23"/>
        <v>939</v>
      </c>
      <c r="X55" s="17">
        <f t="shared" si="24"/>
        <v>0</v>
      </c>
      <c r="Y55" s="17">
        <v>1661</v>
      </c>
      <c r="Z55" s="17">
        <v>2413</v>
      </c>
      <c r="AA55" s="34">
        <f t="shared" si="25"/>
        <v>0.452739313666466</v>
      </c>
      <c r="AB55" s="17">
        <v>0</v>
      </c>
      <c r="AC55" s="17">
        <f t="shared" si="26"/>
        <v>752</v>
      </c>
      <c r="AD55" s="17">
        <f t="shared" si="27"/>
        <v>0</v>
      </c>
      <c r="AE55" s="17">
        <f t="shared" si="19"/>
        <v>28321</v>
      </c>
    </row>
    <row r="56" s="5" customFormat="1" ht="23" customHeight="1" spans="1:31">
      <c r="A56" s="27"/>
      <c r="B56" s="21" t="s">
        <v>107</v>
      </c>
      <c r="C56" s="25" t="s">
        <v>126</v>
      </c>
      <c r="D56" s="25" t="s">
        <v>126</v>
      </c>
      <c r="E56" s="25" t="s">
        <v>127</v>
      </c>
      <c r="F56" s="19" t="s">
        <v>33</v>
      </c>
      <c r="G56" s="17">
        <v>2717</v>
      </c>
      <c r="H56" s="17">
        <v>4174</v>
      </c>
      <c r="I56" s="34">
        <f t="shared" si="20"/>
        <v>0.536253220463747</v>
      </c>
      <c r="J56" s="17">
        <v>0</v>
      </c>
      <c r="K56" s="17">
        <f t="shared" si="14"/>
        <v>1457</v>
      </c>
      <c r="L56" s="17">
        <f t="shared" si="15"/>
        <v>0</v>
      </c>
      <c r="M56" s="17">
        <v>2377</v>
      </c>
      <c r="N56" s="17">
        <v>3545</v>
      </c>
      <c r="O56" s="34">
        <f t="shared" si="21"/>
        <v>0.491375683634834</v>
      </c>
      <c r="P56" s="17">
        <v>0</v>
      </c>
      <c r="Q56" s="17">
        <f t="shared" si="5"/>
        <v>1168</v>
      </c>
      <c r="R56" s="17">
        <f t="shared" si="6"/>
        <v>0</v>
      </c>
      <c r="S56" s="17">
        <v>2077</v>
      </c>
      <c r="T56" s="17">
        <v>3016</v>
      </c>
      <c r="U56" s="34">
        <f t="shared" si="22"/>
        <v>0.452094366875301</v>
      </c>
      <c r="V56" s="17">
        <v>0</v>
      </c>
      <c r="W56" s="17">
        <f t="shared" si="23"/>
        <v>939</v>
      </c>
      <c r="X56" s="17">
        <f t="shared" si="24"/>
        <v>0</v>
      </c>
      <c r="Y56" s="17">
        <v>1661</v>
      </c>
      <c r="Z56" s="17">
        <v>2413</v>
      </c>
      <c r="AA56" s="34">
        <f t="shared" si="25"/>
        <v>0.452739313666466</v>
      </c>
      <c r="AB56" s="17">
        <v>0</v>
      </c>
      <c r="AC56" s="17">
        <f t="shared" si="26"/>
        <v>752</v>
      </c>
      <c r="AD56" s="17">
        <f t="shared" si="27"/>
        <v>0</v>
      </c>
      <c r="AE56" s="17">
        <f t="shared" si="19"/>
        <v>0</v>
      </c>
    </row>
    <row r="57" s="5" customFormat="1" ht="23" customHeight="1" spans="1:31">
      <c r="A57" s="27"/>
      <c r="B57" s="21" t="s">
        <v>107</v>
      </c>
      <c r="C57" s="25" t="s">
        <v>128</v>
      </c>
      <c r="D57" s="25" t="s">
        <v>128</v>
      </c>
      <c r="E57" s="25" t="s">
        <v>129</v>
      </c>
      <c r="F57" s="19" t="s">
        <v>33</v>
      </c>
      <c r="G57" s="17">
        <v>2717</v>
      </c>
      <c r="H57" s="17">
        <v>4174</v>
      </c>
      <c r="I57" s="34">
        <f t="shared" si="20"/>
        <v>0.536253220463747</v>
      </c>
      <c r="J57" s="17">
        <v>0</v>
      </c>
      <c r="K57" s="17">
        <f t="shared" si="14"/>
        <v>1457</v>
      </c>
      <c r="L57" s="17">
        <f t="shared" si="15"/>
        <v>0</v>
      </c>
      <c r="M57" s="17">
        <v>2377</v>
      </c>
      <c r="N57" s="17">
        <v>3545</v>
      </c>
      <c r="O57" s="34">
        <f t="shared" si="21"/>
        <v>0.491375683634834</v>
      </c>
      <c r="P57" s="17">
        <v>0</v>
      </c>
      <c r="Q57" s="17">
        <f t="shared" si="5"/>
        <v>1168</v>
      </c>
      <c r="R57" s="17">
        <f t="shared" si="6"/>
        <v>0</v>
      </c>
      <c r="S57" s="17">
        <v>2077</v>
      </c>
      <c r="T57" s="17">
        <v>3016</v>
      </c>
      <c r="U57" s="34">
        <f t="shared" si="22"/>
        <v>0.452094366875301</v>
      </c>
      <c r="V57" s="17">
        <v>0</v>
      </c>
      <c r="W57" s="17">
        <f t="shared" si="23"/>
        <v>939</v>
      </c>
      <c r="X57" s="17">
        <f t="shared" si="24"/>
        <v>0</v>
      </c>
      <c r="Y57" s="17">
        <v>1661</v>
      </c>
      <c r="Z57" s="17">
        <v>2413</v>
      </c>
      <c r="AA57" s="34">
        <f t="shared" si="25"/>
        <v>0.452739313666466</v>
      </c>
      <c r="AB57" s="17">
        <v>0</v>
      </c>
      <c r="AC57" s="17">
        <f t="shared" si="26"/>
        <v>752</v>
      </c>
      <c r="AD57" s="17">
        <f t="shared" si="27"/>
        <v>0</v>
      </c>
      <c r="AE57" s="17">
        <f t="shared" si="19"/>
        <v>0</v>
      </c>
    </row>
    <row r="58" s="5" customFormat="1" ht="23" customHeight="1" spans="1:31">
      <c r="A58" s="27"/>
      <c r="B58" s="21" t="s">
        <v>107</v>
      </c>
      <c r="C58" s="25" t="s">
        <v>130</v>
      </c>
      <c r="D58" s="25" t="s">
        <v>130</v>
      </c>
      <c r="E58" s="25" t="s">
        <v>131</v>
      </c>
      <c r="F58" s="19" t="s">
        <v>33</v>
      </c>
      <c r="G58" s="17">
        <v>2717</v>
      </c>
      <c r="H58" s="17">
        <v>4174</v>
      </c>
      <c r="I58" s="34">
        <f t="shared" si="20"/>
        <v>0.536253220463747</v>
      </c>
      <c r="J58" s="17">
        <v>1</v>
      </c>
      <c r="K58" s="17">
        <f t="shared" si="14"/>
        <v>1457</v>
      </c>
      <c r="L58" s="17">
        <f t="shared" si="15"/>
        <v>1457</v>
      </c>
      <c r="M58" s="17">
        <v>2377</v>
      </c>
      <c r="N58" s="17">
        <v>3545</v>
      </c>
      <c r="O58" s="34">
        <f t="shared" si="21"/>
        <v>0.491375683634834</v>
      </c>
      <c r="P58" s="17">
        <v>0</v>
      </c>
      <c r="Q58" s="17">
        <f t="shared" si="5"/>
        <v>1168</v>
      </c>
      <c r="R58" s="17">
        <f t="shared" si="6"/>
        <v>0</v>
      </c>
      <c r="S58" s="17">
        <v>2077</v>
      </c>
      <c r="T58" s="17">
        <v>3016</v>
      </c>
      <c r="U58" s="34">
        <f t="shared" si="22"/>
        <v>0.452094366875301</v>
      </c>
      <c r="V58" s="17">
        <v>0</v>
      </c>
      <c r="W58" s="17">
        <f t="shared" si="23"/>
        <v>939</v>
      </c>
      <c r="X58" s="17">
        <f t="shared" si="24"/>
        <v>0</v>
      </c>
      <c r="Y58" s="17">
        <v>1661</v>
      </c>
      <c r="Z58" s="17">
        <v>2413</v>
      </c>
      <c r="AA58" s="34">
        <f t="shared" si="25"/>
        <v>0.452739313666466</v>
      </c>
      <c r="AB58" s="17">
        <v>0</v>
      </c>
      <c r="AC58" s="17">
        <f t="shared" si="26"/>
        <v>752</v>
      </c>
      <c r="AD58" s="17">
        <f t="shared" si="27"/>
        <v>0</v>
      </c>
      <c r="AE58" s="17">
        <f t="shared" si="19"/>
        <v>1457</v>
      </c>
    </row>
    <row r="59" s="5" customFormat="1" ht="23" customHeight="1" spans="1:31">
      <c r="A59" s="28"/>
      <c r="B59" s="21" t="s">
        <v>107</v>
      </c>
      <c r="C59" s="25" t="s">
        <v>132</v>
      </c>
      <c r="D59" s="25" t="s">
        <v>132</v>
      </c>
      <c r="E59" s="25" t="s">
        <v>133</v>
      </c>
      <c r="F59" s="19" t="s">
        <v>33</v>
      </c>
      <c r="G59" s="17">
        <v>2717</v>
      </c>
      <c r="H59" s="17">
        <v>4174</v>
      </c>
      <c r="I59" s="34">
        <f t="shared" si="20"/>
        <v>0.536253220463747</v>
      </c>
      <c r="J59" s="17">
        <v>0</v>
      </c>
      <c r="K59" s="17">
        <f t="shared" si="14"/>
        <v>1457</v>
      </c>
      <c r="L59" s="17">
        <f t="shared" si="15"/>
        <v>0</v>
      </c>
      <c r="M59" s="17">
        <v>2377</v>
      </c>
      <c r="N59" s="17">
        <v>3545</v>
      </c>
      <c r="O59" s="34">
        <f t="shared" si="21"/>
        <v>0.491375683634834</v>
      </c>
      <c r="P59" s="17">
        <v>0</v>
      </c>
      <c r="Q59" s="17">
        <f t="shared" si="5"/>
        <v>1168</v>
      </c>
      <c r="R59" s="17">
        <f t="shared" si="6"/>
        <v>0</v>
      </c>
      <c r="S59" s="17">
        <v>2077</v>
      </c>
      <c r="T59" s="17">
        <v>3016</v>
      </c>
      <c r="U59" s="34">
        <f t="shared" si="22"/>
        <v>0.452094366875301</v>
      </c>
      <c r="V59" s="17">
        <v>0</v>
      </c>
      <c r="W59" s="17">
        <f t="shared" si="23"/>
        <v>939</v>
      </c>
      <c r="X59" s="17">
        <f t="shared" si="24"/>
        <v>0</v>
      </c>
      <c r="Y59" s="17">
        <v>1661</v>
      </c>
      <c r="Z59" s="17">
        <v>2413</v>
      </c>
      <c r="AA59" s="34">
        <f t="shared" si="25"/>
        <v>0.452739313666466</v>
      </c>
      <c r="AB59" s="17">
        <v>0</v>
      </c>
      <c r="AC59" s="17">
        <f t="shared" si="26"/>
        <v>752</v>
      </c>
      <c r="AD59" s="17">
        <f t="shared" si="27"/>
        <v>0</v>
      </c>
      <c r="AE59" s="17">
        <f t="shared" si="19"/>
        <v>0</v>
      </c>
    </row>
    <row r="60" s="5" customFormat="1" ht="23" customHeight="1" spans="1:31">
      <c r="A60" s="26">
        <v>29</v>
      </c>
      <c r="B60" s="21" t="s">
        <v>107</v>
      </c>
      <c r="C60" s="18">
        <v>330602013</v>
      </c>
      <c r="D60" s="18">
        <v>330602013</v>
      </c>
      <c r="E60" s="19" t="s">
        <v>134</v>
      </c>
      <c r="F60" s="19" t="s">
        <v>33</v>
      </c>
      <c r="G60" s="17">
        <v>1820</v>
      </c>
      <c r="H60" s="17">
        <v>2550</v>
      </c>
      <c r="I60" s="34">
        <f t="shared" ref="I60:I65" si="28">K60/G60</f>
        <v>0.401098901098901</v>
      </c>
      <c r="J60" s="17">
        <v>235.8</v>
      </c>
      <c r="K60" s="17">
        <f t="shared" si="14"/>
        <v>730</v>
      </c>
      <c r="L60" s="17">
        <f t="shared" si="15"/>
        <v>172134</v>
      </c>
      <c r="M60" s="17">
        <v>1592.5</v>
      </c>
      <c r="N60" s="17">
        <v>2168</v>
      </c>
      <c r="O60" s="34">
        <f t="shared" ref="O60:O65" si="29">Q60/M60</f>
        <v>0.36138147566719</v>
      </c>
      <c r="P60" s="17">
        <v>431.3</v>
      </c>
      <c r="Q60" s="17">
        <f t="shared" si="5"/>
        <v>575.5</v>
      </c>
      <c r="R60" s="17">
        <f t="shared" si="6"/>
        <v>248213.15</v>
      </c>
      <c r="S60" s="17">
        <v>1392</v>
      </c>
      <c r="T60" s="17">
        <v>1842</v>
      </c>
      <c r="U60" s="34">
        <f t="shared" ref="U60:U65" si="30">W60/S60</f>
        <v>0.323275862068966</v>
      </c>
      <c r="V60" s="17">
        <v>35</v>
      </c>
      <c r="W60" s="17">
        <f t="shared" ref="W60:W76" si="31">T60-S60</f>
        <v>450</v>
      </c>
      <c r="X60" s="17">
        <f t="shared" ref="X60:X76" si="32">W60*V60</f>
        <v>15750</v>
      </c>
      <c r="Y60" s="17">
        <v>1113</v>
      </c>
      <c r="Z60" s="17">
        <v>1474</v>
      </c>
      <c r="AA60" s="34">
        <f t="shared" ref="AA60:AA65" si="33">AC60/Y60</f>
        <v>0.324348607367475</v>
      </c>
      <c r="AB60" s="17">
        <v>0</v>
      </c>
      <c r="AC60" s="17">
        <f t="shared" ref="AC60:AC65" si="34">Z60-Y60</f>
        <v>361</v>
      </c>
      <c r="AD60" s="17">
        <f t="shared" ref="AD60:AD65" si="35">AC60*AB60</f>
        <v>0</v>
      </c>
      <c r="AE60" s="17">
        <f t="shared" si="19"/>
        <v>436097.15</v>
      </c>
    </row>
    <row r="61" s="5" customFormat="1" ht="27" spans="1:31">
      <c r="A61" s="27"/>
      <c r="B61" s="21" t="s">
        <v>107</v>
      </c>
      <c r="C61" s="18" t="s">
        <v>135</v>
      </c>
      <c r="D61" s="18" t="s">
        <v>136</v>
      </c>
      <c r="E61" s="19" t="s">
        <v>137</v>
      </c>
      <c r="F61" s="19" t="s">
        <v>33</v>
      </c>
      <c r="G61" s="17">
        <v>2220</v>
      </c>
      <c r="H61" s="17">
        <v>2950</v>
      </c>
      <c r="I61" s="34">
        <f t="shared" si="28"/>
        <v>0.328828828828829</v>
      </c>
      <c r="J61" s="17">
        <v>0</v>
      </c>
      <c r="K61" s="17">
        <f t="shared" si="14"/>
        <v>730</v>
      </c>
      <c r="L61" s="17">
        <f t="shared" si="15"/>
        <v>0</v>
      </c>
      <c r="M61" s="17">
        <v>1992.5</v>
      </c>
      <c r="N61" s="17">
        <v>2568</v>
      </c>
      <c r="O61" s="34">
        <f t="shared" si="29"/>
        <v>0.288833124215809</v>
      </c>
      <c r="P61" s="17">
        <v>288</v>
      </c>
      <c r="Q61" s="17">
        <f t="shared" si="5"/>
        <v>575.5</v>
      </c>
      <c r="R61" s="17">
        <f t="shared" si="6"/>
        <v>165744</v>
      </c>
      <c r="S61" s="17">
        <v>1792</v>
      </c>
      <c r="T61" s="17">
        <v>2242</v>
      </c>
      <c r="U61" s="34">
        <f t="shared" si="30"/>
        <v>0.251116071428571</v>
      </c>
      <c r="V61" s="17">
        <v>0</v>
      </c>
      <c r="W61" s="17">
        <f t="shared" si="31"/>
        <v>450</v>
      </c>
      <c r="X61" s="17">
        <f t="shared" si="32"/>
        <v>0</v>
      </c>
      <c r="Y61" s="17">
        <v>1513</v>
      </c>
      <c r="Z61" s="17">
        <v>1874</v>
      </c>
      <c r="AA61" s="34">
        <f t="shared" si="33"/>
        <v>0.238598810310641</v>
      </c>
      <c r="AB61" s="17">
        <v>0</v>
      </c>
      <c r="AC61" s="17">
        <f t="shared" si="34"/>
        <v>361</v>
      </c>
      <c r="AD61" s="17">
        <f t="shared" si="35"/>
        <v>0</v>
      </c>
      <c r="AE61" s="17">
        <f t="shared" si="19"/>
        <v>165744</v>
      </c>
    </row>
    <row r="62" s="5" customFormat="1" ht="20" customHeight="1" spans="1:31">
      <c r="A62" s="27"/>
      <c r="B62" s="21" t="s">
        <v>107</v>
      </c>
      <c r="C62" s="18" t="s">
        <v>138</v>
      </c>
      <c r="D62" s="18" t="s">
        <v>139</v>
      </c>
      <c r="E62" s="19" t="s">
        <v>140</v>
      </c>
      <c r="F62" s="19" t="s">
        <v>33</v>
      </c>
      <c r="G62" s="17">
        <v>2120</v>
      </c>
      <c r="H62" s="17">
        <v>2850</v>
      </c>
      <c r="I62" s="34">
        <f t="shared" si="28"/>
        <v>0.344339622641509</v>
      </c>
      <c r="J62" s="17">
        <v>0</v>
      </c>
      <c r="K62" s="17">
        <f t="shared" si="14"/>
        <v>730</v>
      </c>
      <c r="L62" s="17">
        <f t="shared" si="15"/>
        <v>0</v>
      </c>
      <c r="M62" s="17">
        <v>1892.5</v>
      </c>
      <c r="N62" s="17">
        <v>2468</v>
      </c>
      <c r="O62" s="34">
        <f t="shared" si="29"/>
        <v>0.304095112285337</v>
      </c>
      <c r="P62" s="17">
        <v>22.8</v>
      </c>
      <c r="Q62" s="17">
        <f t="shared" si="5"/>
        <v>575.5</v>
      </c>
      <c r="R62" s="17">
        <f t="shared" si="6"/>
        <v>13121.4</v>
      </c>
      <c r="S62" s="17">
        <v>1692</v>
      </c>
      <c r="T62" s="17">
        <v>2142</v>
      </c>
      <c r="U62" s="34">
        <f t="shared" si="30"/>
        <v>0.265957446808511</v>
      </c>
      <c r="V62" s="17">
        <v>0</v>
      </c>
      <c r="W62" s="17">
        <f t="shared" si="31"/>
        <v>450</v>
      </c>
      <c r="X62" s="17">
        <f t="shared" si="32"/>
        <v>0</v>
      </c>
      <c r="Y62" s="17">
        <v>1413</v>
      </c>
      <c r="Z62" s="17">
        <v>1774</v>
      </c>
      <c r="AA62" s="34">
        <f t="shared" si="33"/>
        <v>0.255484784147205</v>
      </c>
      <c r="AB62" s="17">
        <v>0</v>
      </c>
      <c r="AC62" s="17">
        <f t="shared" si="34"/>
        <v>361</v>
      </c>
      <c r="AD62" s="17">
        <f t="shared" si="35"/>
        <v>0</v>
      </c>
      <c r="AE62" s="17">
        <f t="shared" si="19"/>
        <v>13121.4</v>
      </c>
    </row>
    <row r="63" s="5" customFormat="1" ht="27" spans="1:31">
      <c r="A63" s="28"/>
      <c r="B63" s="21" t="s">
        <v>107</v>
      </c>
      <c r="C63" s="18" t="s">
        <v>141</v>
      </c>
      <c r="D63" s="18" t="s">
        <v>141</v>
      </c>
      <c r="E63" s="19" t="s">
        <v>142</v>
      </c>
      <c r="F63" s="19" t="s">
        <v>33</v>
      </c>
      <c r="G63" s="17">
        <v>2366</v>
      </c>
      <c r="H63" s="17">
        <v>3315</v>
      </c>
      <c r="I63" s="34">
        <f t="shared" si="28"/>
        <v>0.401098901098901</v>
      </c>
      <c r="J63" s="17">
        <v>0</v>
      </c>
      <c r="K63" s="17">
        <f t="shared" si="14"/>
        <v>949</v>
      </c>
      <c r="L63" s="17">
        <f t="shared" si="15"/>
        <v>0</v>
      </c>
      <c r="M63" s="17">
        <v>2070.25</v>
      </c>
      <c r="N63" s="17">
        <v>2818.4</v>
      </c>
      <c r="O63" s="34">
        <f t="shared" si="29"/>
        <v>0.36138147566719</v>
      </c>
      <c r="P63" s="17">
        <v>0</v>
      </c>
      <c r="Q63" s="17">
        <f t="shared" si="5"/>
        <v>748.15</v>
      </c>
      <c r="R63" s="17">
        <f t="shared" si="6"/>
        <v>0</v>
      </c>
      <c r="S63" s="17">
        <v>1809.6</v>
      </c>
      <c r="T63" s="17">
        <v>2394.6</v>
      </c>
      <c r="U63" s="34">
        <f t="shared" si="30"/>
        <v>0.323275862068966</v>
      </c>
      <c r="V63" s="17">
        <v>0</v>
      </c>
      <c r="W63" s="17">
        <f t="shared" si="31"/>
        <v>585</v>
      </c>
      <c r="X63" s="17">
        <f t="shared" si="32"/>
        <v>0</v>
      </c>
      <c r="Y63" s="17">
        <v>1446.9</v>
      </c>
      <c r="Z63" s="17">
        <v>1916.2</v>
      </c>
      <c r="AA63" s="34">
        <f t="shared" si="33"/>
        <v>0.324348607367475</v>
      </c>
      <c r="AB63" s="17">
        <v>0</v>
      </c>
      <c r="AC63" s="17">
        <f t="shared" si="34"/>
        <v>469.3</v>
      </c>
      <c r="AD63" s="17">
        <f t="shared" si="35"/>
        <v>0</v>
      </c>
      <c r="AE63" s="17">
        <f t="shared" si="19"/>
        <v>0</v>
      </c>
    </row>
    <row r="64" s="5" customFormat="1" ht="22" customHeight="1" spans="1:31">
      <c r="A64" s="26">
        <v>30</v>
      </c>
      <c r="B64" s="21" t="s">
        <v>107</v>
      </c>
      <c r="C64" s="18">
        <v>331101014</v>
      </c>
      <c r="D64" s="18">
        <v>331101014</v>
      </c>
      <c r="E64" s="19" t="s">
        <v>143</v>
      </c>
      <c r="F64" s="19" t="s">
        <v>33</v>
      </c>
      <c r="G64" s="17">
        <v>1300</v>
      </c>
      <c r="H64" s="17">
        <v>1777</v>
      </c>
      <c r="I64" s="34">
        <f t="shared" si="28"/>
        <v>0.366923076923077</v>
      </c>
      <c r="J64" s="17">
        <v>40.9</v>
      </c>
      <c r="K64" s="17">
        <f t="shared" si="14"/>
        <v>477</v>
      </c>
      <c r="L64" s="17">
        <f t="shared" si="15"/>
        <v>19509.3</v>
      </c>
      <c r="M64" s="17">
        <v>1137.5</v>
      </c>
      <c r="N64" s="17">
        <v>1510</v>
      </c>
      <c r="O64" s="34">
        <f t="shared" si="29"/>
        <v>0.327472527472527</v>
      </c>
      <c r="P64" s="17">
        <v>51.7</v>
      </c>
      <c r="Q64" s="17">
        <f t="shared" si="5"/>
        <v>372.5</v>
      </c>
      <c r="R64" s="17">
        <f t="shared" si="6"/>
        <v>19258.25</v>
      </c>
      <c r="S64" s="17">
        <v>994</v>
      </c>
      <c r="T64" s="17">
        <v>1284</v>
      </c>
      <c r="U64" s="34">
        <f t="shared" si="30"/>
        <v>0.291750503018109</v>
      </c>
      <c r="V64" s="17">
        <v>0</v>
      </c>
      <c r="W64" s="17">
        <f t="shared" si="31"/>
        <v>290</v>
      </c>
      <c r="X64" s="17">
        <f t="shared" si="32"/>
        <v>0</v>
      </c>
      <c r="Y64" s="17">
        <v>795</v>
      </c>
      <c r="Z64" s="17">
        <v>1027</v>
      </c>
      <c r="AA64" s="34">
        <f t="shared" si="33"/>
        <v>0.291823899371069</v>
      </c>
      <c r="AB64" s="17">
        <v>0</v>
      </c>
      <c r="AC64" s="17">
        <f t="shared" si="34"/>
        <v>232</v>
      </c>
      <c r="AD64" s="17">
        <f t="shared" si="35"/>
        <v>0</v>
      </c>
      <c r="AE64" s="17">
        <f t="shared" si="19"/>
        <v>38767.55</v>
      </c>
    </row>
    <row r="65" s="5" customFormat="1" ht="22" customHeight="1" spans="1:31">
      <c r="A65" s="27"/>
      <c r="B65" s="21" t="s">
        <v>107</v>
      </c>
      <c r="C65" s="25" t="s">
        <v>144</v>
      </c>
      <c r="D65" s="25" t="s">
        <v>144</v>
      </c>
      <c r="E65" s="25" t="s">
        <v>145</v>
      </c>
      <c r="F65" s="19" t="s">
        <v>33</v>
      </c>
      <c r="G65" s="17">
        <v>1300</v>
      </c>
      <c r="H65" s="17">
        <v>1777</v>
      </c>
      <c r="I65" s="34">
        <f t="shared" si="28"/>
        <v>0.366923076923077</v>
      </c>
      <c r="J65" s="17">
        <v>13</v>
      </c>
      <c r="K65" s="17">
        <f t="shared" si="14"/>
        <v>477</v>
      </c>
      <c r="L65" s="17">
        <f t="shared" si="15"/>
        <v>6201</v>
      </c>
      <c r="M65" s="17">
        <v>1137.5</v>
      </c>
      <c r="N65" s="17">
        <v>1510</v>
      </c>
      <c r="O65" s="34">
        <f t="shared" si="29"/>
        <v>0.327472527472527</v>
      </c>
      <c r="P65" s="17">
        <v>49.6</v>
      </c>
      <c r="Q65" s="17">
        <f t="shared" si="5"/>
        <v>372.5</v>
      </c>
      <c r="R65" s="17">
        <f t="shared" si="6"/>
        <v>18476</v>
      </c>
      <c r="S65" s="17">
        <v>994</v>
      </c>
      <c r="T65" s="17">
        <v>1284</v>
      </c>
      <c r="U65" s="34">
        <f t="shared" si="30"/>
        <v>0.291750503018109</v>
      </c>
      <c r="V65" s="17">
        <v>0</v>
      </c>
      <c r="W65" s="17">
        <f t="shared" si="31"/>
        <v>290</v>
      </c>
      <c r="X65" s="17">
        <f t="shared" si="32"/>
        <v>0</v>
      </c>
      <c r="Y65" s="17">
        <v>795</v>
      </c>
      <c r="Z65" s="17">
        <v>1027</v>
      </c>
      <c r="AA65" s="34">
        <f t="shared" si="33"/>
        <v>0.291823899371069</v>
      </c>
      <c r="AB65" s="17">
        <v>0</v>
      </c>
      <c r="AC65" s="17">
        <f t="shared" si="34"/>
        <v>232</v>
      </c>
      <c r="AD65" s="17">
        <f t="shared" si="35"/>
        <v>0</v>
      </c>
      <c r="AE65" s="17">
        <f t="shared" si="19"/>
        <v>24677</v>
      </c>
    </row>
    <row r="66" s="5" customFormat="1" ht="27" spans="1:31">
      <c r="A66" s="28"/>
      <c r="B66" s="21" t="s">
        <v>107</v>
      </c>
      <c r="C66" s="18" t="s">
        <v>146</v>
      </c>
      <c r="D66" s="18" t="s">
        <v>146</v>
      </c>
      <c r="E66" s="19" t="s">
        <v>147</v>
      </c>
      <c r="F66" s="19" t="s">
        <v>33</v>
      </c>
      <c r="G66" s="17">
        <v>1690</v>
      </c>
      <c r="H66" s="17">
        <v>2310.1</v>
      </c>
      <c r="I66" s="34">
        <f t="shared" ref="I66:I70" si="36">K66/G66</f>
        <v>0.366923076923077</v>
      </c>
      <c r="J66" s="17">
        <v>0</v>
      </c>
      <c r="K66" s="17">
        <f t="shared" si="14"/>
        <v>620.1</v>
      </c>
      <c r="L66" s="17">
        <f t="shared" si="15"/>
        <v>0</v>
      </c>
      <c r="M66" s="17">
        <v>1478.75</v>
      </c>
      <c r="N66" s="17">
        <v>1963</v>
      </c>
      <c r="O66" s="34">
        <f t="shared" ref="O66:O76" si="37">Q66/M66</f>
        <v>0.327472527472527</v>
      </c>
      <c r="P66" s="17">
        <v>0</v>
      </c>
      <c r="Q66" s="17">
        <f t="shared" si="5"/>
        <v>484.25</v>
      </c>
      <c r="R66" s="17">
        <f t="shared" si="6"/>
        <v>0</v>
      </c>
      <c r="S66" s="17">
        <v>1292.2</v>
      </c>
      <c r="T66" s="17">
        <v>1669.2</v>
      </c>
      <c r="U66" s="34">
        <f t="shared" ref="U66:U76" si="38">W66/S66</f>
        <v>0.291750503018109</v>
      </c>
      <c r="V66" s="17">
        <v>0</v>
      </c>
      <c r="W66" s="17">
        <f t="shared" si="31"/>
        <v>377</v>
      </c>
      <c r="X66" s="17">
        <f t="shared" si="32"/>
        <v>0</v>
      </c>
      <c r="Y66" s="17">
        <v>1033.5</v>
      </c>
      <c r="Z66" s="17">
        <v>1335.1</v>
      </c>
      <c r="AA66" s="34">
        <f t="shared" ref="AA66:AA76" si="39">AC66/Y66</f>
        <v>0.291823899371069</v>
      </c>
      <c r="AB66" s="17">
        <v>0</v>
      </c>
      <c r="AC66" s="17">
        <f t="shared" ref="AC66:AC76" si="40">Z66-Y66</f>
        <v>301.6</v>
      </c>
      <c r="AD66" s="17">
        <f t="shared" ref="AD66:AD76" si="41">AC66*AB66</f>
        <v>0</v>
      </c>
      <c r="AE66" s="17">
        <f t="shared" si="19"/>
        <v>0</v>
      </c>
    </row>
    <row r="67" s="5" customFormat="1" ht="23" customHeight="1" spans="1:31">
      <c r="A67" s="26">
        <v>31</v>
      </c>
      <c r="B67" s="21" t="s">
        <v>107</v>
      </c>
      <c r="C67" s="18">
        <v>331400012</v>
      </c>
      <c r="D67" s="18">
        <v>331400012</v>
      </c>
      <c r="E67" s="19" t="s">
        <v>148</v>
      </c>
      <c r="F67" s="19" t="s">
        <v>33</v>
      </c>
      <c r="G67" s="17">
        <v>1300</v>
      </c>
      <c r="H67" s="17">
        <v>1678</v>
      </c>
      <c r="I67" s="34">
        <f t="shared" si="36"/>
        <v>0.290769230769231</v>
      </c>
      <c r="J67" s="17">
        <v>472</v>
      </c>
      <c r="K67" s="17">
        <f t="shared" si="14"/>
        <v>378</v>
      </c>
      <c r="L67" s="17">
        <f t="shared" si="15"/>
        <v>178416</v>
      </c>
      <c r="M67" s="17">
        <v>1137.5</v>
      </c>
      <c r="N67" s="17">
        <v>1426</v>
      </c>
      <c r="O67" s="34">
        <f t="shared" si="37"/>
        <v>0.253626373626374</v>
      </c>
      <c r="P67" s="17">
        <v>3308.2</v>
      </c>
      <c r="Q67" s="17">
        <f t="shared" si="5"/>
        <v>288.5</v>
      </c>
      <c r="R67" s="17">
        <f t="shared" si="6"/>
        <v>954415.7</v>
      </c>
      <c r="S67" s="17">
        <v>995</v>
      </c>
      <c r="T67" s="17">
        <v>1212</v>
      </c>
      <c r="U67" s="34">
        <f t="shared" si="38"/>
        <v>0.218090452261307</v>
      </c>
      <c r="V67" s="17">
        <v>23</v>
      </c>
      <c r="W67" s="17">
        <f t="shared" si="31"/>
        <v>217</v>
      </c>
      <c r="X67" s="17">
        <f t="shared" si="32"/>
        <v>4991</v>
      </c>
      <c r="Y67" s="17">
        <v>795</v>
      </c>
      <c r="Z67" s="17">
        <v>969.6</v>
      </c>
      <c r="AA67" s="34">
        <f t="shared" si="39"/>
        <v>0.219622641509434</v>
      </c>
      <c r="AB67" s="17">
        <v>0</v>
      </c>
      <c r="AC67" s="17">
        <f t="shared" si="40"/>
        <v>174.6</v>
      </c>
      <c r="AD67" s="17">
        <f t="shared" si="41"/>
        <v>0</v>
      </c>
      <c r="AE67" s="17">
        <f t="shared" si="19"/>
        <v>1137822.7</v>
      </c>
    </row>
    <row r="68" s="5" customFormat="1" ht="23" customHeight="1" spans="1:31">
      <c r="A68" s="27"/>
      <c r="B68" s="21" t="s">
        <v>107</v>
      </c>
      <c r="C68" s="25" t="s">
        <v>149</v>
      </c>
      <c r="D68" s="25" t="s">
        <v>149</v>
      </c>
      <c r="E68" s="25" t="s">
        <v>150</v>
      </c>
      <c r="F68" s="19" t="s">
        <v>33</v>
      </c>
      <c r="G68" s="17">
        <v>1300</v>
      </c>
      <c r="H68" s="17">
        <v>1678</v>
      </c>
      <c r="I68" s="34">
        <f t="shared" si="36"/>
        <v>0.290769230769231</v>
      </c>
      <c r="J68" s="17">
        <v>0</v>
      </c>
      <c r="K68" s="17">
        <f t="shared" si="14"/>
        <v>378</v>
      </c>
      <c r="L68" s="17">
        <f t="shared" si="15"/>
        <v>0</v>
      </c>
      <c r="M68" s="17">
        <v>1137.5</v>
      </c>
      <c r="N68" s="17">
        <v>1426</v>
      </c>
      <c r="O68" s="34">
        <f t="shared" si="37"/>
        <v>0.253626373626374</v>
      </c>
      <c r="P68" s="17">
        <v>0</v>
      </c>
      <c r="Q68" s="17">
        <f t="shared" si="5"/>
        <v>288.5</v>
      </c>
      <c r="R68" s="17">
        <f t="shared" si="6"/>
        <v>0</v>
      </c>
      <c r="S68" s="17">
        <v>995</v>
      </c>
      <c r="T68" s="17">
        <v>1212</v>
      </c>
      <c r="U68" s="34">
        <f t="shared" si="38"/>
        <v>0.218090452261307</v>
      </c>
      <c r="V68" s="17">
        <v>0</v>
      </c>
      <c r="W68" s="17">
        <f t="shared" si="31"/>
        <v>217</v>
      </c>
      <c r="X68" s="17">
        <f t="shared" si="32"/>
        <v>0</v>
      </c>
      <c r="Y68" s="17">
        <v>795</v>
      </c>
      <c r="Z68" s="17">
        <v>969.6</v>
      </c>
      <c r="AA68" s="34">
        <f t="shared" si="39"/>
        <v>0.219622641509434</v>
      </c>
      <c r="AB68" s="17">
        <v>0</v>
      </c>
      <c r="AC68" s="17">
        <f t="shared" si="40"/>
        <v>174.6</v>
      </c>
      <c r="AD68" s="17">
        <f t="shared" si="41"/>
        <v>0</v>
      </c>
      <c r="AE68" s="17">
        <f t="shared" si="19"/>
        <v>0</v>
      </c>
    </row>
    <row r="69" s="5" customFormat="1" ht="23" customHeight="1" spans="1:31">
      <c r="A69" s="27"/>
      <c r="B69" s="21" t="s">
        <v>107</v>
      </c>
      <c r="C69" s="25" t="s">
        <v>151</v>
      </c>
      <c r="D69" s="25" t="s">
        <v>151</v>
      </c>
      <c r="E69" s="25" t="s">
        <v>152</v>
      </c>
      <c r="F69" s="19" t="s">
        <v>33</v>
      </c>
      <c r="G69" s="17">
        <v>1300</v>
      </c>
      <c r="H69" s="17">
        <v>1678</v>
      </c>
      <c r="I69" s="34">
        <f t="shared" si="36"/>
        <v>0.290769230769231</v>
      </c>
      <c r="J69" s="17">
        <v>0</v>
      </c>
      <c r="K69" s="17">
        <f t="shared" si="14"/>
        <v>378</v>
      </c>
      <c r="L69" s="17">
        <f t="shared" si="15"/>
        <v>0</v>
      </c>
      <c r="M69" s="17">
        <v>1137.5</v>
      </c>
      <c r="N69" s="17">
        <v>1426</v>
      </c>
      <c r="O69" s="34">
        <f t="shared" si="37"/>
        <v>0.253626373626374</v>
      </c>
      <c r="P69" s="17">
        <v>0</v>
      </c>
      <c r="Q69" s="17">
        <f t="shared" si="5"/>
        <v>288.5</v>
      </c>
      <c r="R69" s="17">
        <f t="shared" si="6"/>
        <v>0</v>
      </c>
      <c r="S69" s="17">
        <v>995</v>
      </c>
      <c r="T69" s="17">
        <v>1212</v>
      </c>
      <c r="U69" s="34">
        <f t="shared" si="38"/>
        <v>0.218090452261307</v>
      </c>
      <c r="V69" s="17">
        <v>0</v>
      </c>
      <c r="W69" s="17">
        <f t="shared" si="31"/>
        <v>217</v>
      </c>
      <c r="X69" s="17">
        <f t="shared" si="32"/>
        <v>0</v>
      </c>
      <c r="Y69" s="17">
        <v>795</v>
      </c>
      <c r="Z69" s="17">
        <v>969.6</v>
      </c>
      <c r="AA69" s="34">
        <f t="shared" si="39"/>
        <v>0.219622641509434</v>
      </c>
      <c r="AB69" s="17">
        <v>0</v>
      </c>
      <c r="AC69" s="17">
        <f t="shared" si="40"/>
        <v>174.6</v>
      </c>
      <c r="AD69" s="17">
        <f t="shared" si="41"/>
        <v>0</v>
      </c>
      <c r="AE69" s="17">
        <f t="shared" si="19"/>
        <v>0</v>
      </c>
    </row>
    <row r="70" s="5" customFormat="1" ht="23" customHeight="1" spans="1:31">
      <c r="A70" s="28"/>
      <c r="B70" s="21" t="s">
        <v>107</v>
      </c>
      <c r="C70" s="25" t="s">
        <v>153</v>
      </c>
      <c r="D70" s="25" t="s">
        <v>153</v>
      </c>
      <c r="E70" s="25" t="s">
        <v>154</v>
      </c>
      <c r="F70" s="19" t="s">
        <v>33</v>
      </c>
      <c r="G70" s="17">
        <v>1300</v>
      </c>
      <c r="H70" s="17">
        <v>1678</v>
      </c>
      <c r="I70" s="34">
        <f t="shared" si="36"/>
        <v>0.290769230769231</v>
      </c>
      <c r="J70" s="17">
        <v>0</v>
      </c>
      <c r="K70" s="17">
        <f t="shared" si="14"/>
        <v>378</v>
      </c>
      <c r="L70" s="17">
        <f t="shared" si="15"/>
        <v>0</v>
      </c>
      <c r="M70" s="17">
        <v>1137.5</v>
      </c>
      <c r="N70" s="17">
        <v>1426</v>
      </c>
      <c r="O70" s="34">
        <f t="shared" si="37"/>
        <v>0.253626373626374</v>
      </c>
      <c r="P70" s="17">
        <v>0</v>
      </c>
      <c r="Q70" s="17">
        <f t="shared" si="5"/>
        <v>288.5</v>
      </c>
      <c r="R70" s="17">
        <f t="shared" si="6"/>
        <v>0</v>
      </c>
      <c r="S70" s="17">
        <v>995</v>
      </c>
      <c r="T70" s="17">
        <v>1212</v>
      </c>
      <c r="U70" s="34">
        <f t="shared" si="38"/>
        <v>0.218090452261307</v>
      </c>
      <c r="V70" s="17">
        <v>0</v>
      </c>
      <c r="W70" s="17">
        <f t="shared" si="31"/>
        <v>217</v>
      </c>
      <c r="X70" s="17">
        <f t="shared" si="32"/>
        <v>0</v>
      </c>
      <c r="Y70" s="17">
        <v>795</v>
      </c>
      <c r="Z70" s="17">
        <v>969.6</v>
      </c>
      <c r="AA70" s="34">
        <f t="shared" si="39"/>
        <v>0.219622641509434</v>
      </c>
      <c r="AB70" s="17">
        <v>0</v>
      </c>
      <c r="AC70" s="17">
        <f t="shared" si="40"/>
        <v>174.6</v>
      </c>
      <c r="AD70" s="17">
        <f t="shared" si="41"/>
        <v>0</v>
      </c>
      <c r="AE70" s="17">
        <f t="shared" si="19"/>
        <v>0</v>
      </c>
    </row>
    <row r="71" s="5" customFormat="1" ht="21" customHeight="1" spans="1:31">
      <c r="A71" s="26">
        <v>32</v>
      </c>
      <c r="B71" s="21" t="s">
        <v>107</v>
      </c>
      <c r="C71" s="18">
        <v>331505014</v>
      </c>
      <c r="D71" s="18">
        <v>331505014</v>
      </c>
      <c r="E71" s="19" t="s">
        <v>155</v>
      </c>
      <c r="F71" s="19" t="s">
        <v>33</v>
      </c>
      <c r="G71" s="17">
        <v>2080</v>
      </c>
      <c r="H71" s="17">
        <v>2755</v>
      </c>
      <c r="I71" s="34">
        <f t="shared" ref="I71:I76" si="42">K71/G71</f>
        <v>0.324519230769231</v>
      </c>
      <c r="J71" s="17">
        <v>2</v>
      </c>
      <c r="K71" s="17">
        <f t="shared" ref="K71:K76" si="43">H71-G71</f>
        <v>675</v>
      </c>
      <c r="L71" s="17">
        <f t="shared" ref="L71:L76" si="44">K71*J71</f>
        <v>1350</v>
      </c>
      <c r="M71" s="17">
        <v>1820</v>
      </c>
      <c r="N71" s="17">
        <v>2342</v>
      </c>
      <c r="O71" s="34">
        <f t="shared" si="37"/>
        <v>0.286813186813187</v>
      </c>
      <c r="P71" s="17">
        <v>55.7</v>
      </c>
      <c r="Q71" s="17">
        <f t="shared" ref="Q71:Q76" si="45">N71-M71</f>
        <v>522</v>
      </c>
      <c r="R71" s="17">
        <f t="shared" ref="R71:R76" si="46">P71*Q71</f>
        <v>29075.4</v>
      </c>
      <c r="S71" s="17">
        <v>1591</v>
      </c>
      <c r="T71" s="17">
        <v>1990</v>
      </c>
      <c r="U71" s="34">
        <f t="shared" si="38"/>
        <v>0.250785669390321</v>
      </c>
      <c r="V71" s="17">
        <v>20</v>
      </c>
      <c r="W71" s="17">
        <f t="shared" si="31"/>
        <v>399</v>
      </c>
      <c r="X71" s="17">
        <f t="shared" si="32"/>
        <v>7980</v>
      </c>
      <c r="Y71" s="17">
        <v>1273</v>
      </c>
      <c r="Z71" s="17">
        <v>1592</v>
      </c>
      <c r="AA71" s="34">
        <f t="shared" si="39"/>
        <v>0.250589159465829</v>
      </c>
      <c r="AB71" s="17">
        <v>5</v>
      </c>
      <c r="AC71" s="17">
        <f t="shared" si="40"/>
        <v>319</v>
      </c>
      <c r="AD71" s="17">
        <f t="shared" si="41"/>
        <v>1595</v>
      </c>
      <c r="AE71" s="17">
        <f t="shared" si="19"/>
        <v>40000.4</v>
      </c>
    </row>
    <row r="72" s="5" customFormat="1" ht="27" spans="1:31">
      <c r="A72" s="28"/>
      <c r="B72" s="21" t="s">
        <v>107</v>
      </c>
      <c r="C72" s="18" t="s">
        <v>156</v>
      </c>
      <c r="D72" s="18" t="s">
        <v>156</v>
      </c>
      <c r="E72" s="19" t="s">
        <v>157</v>
      </c>
      <c r="F72" s="19" t="s">
        <v>33</v>
      </c>
      <c r="G72" s="17">
        <v>2704</v>
      </c>
      <c r="H72" s="17">
        <v>3581.5</v>
      </c>
      <c r="I72" s="34">
        <f t="shared" si="42"/>
        <v>0.324519230769231</v>
      </c>
      <c r="J72" s="17">
        <v>0</v>
      </c>
      <c r="K72" s="17">
        <f t="shared" si="43"/>
        <v>877.5</v>
      </c>
      <c r="L72" s="17">
        <f t="shared" si="44"/>
        <v>0</v>
      </c>
      <c r="M72" s="17">
        <v>2366</v>
      </c>
      <c r="N72" s="17">
        <v>3044.6</v>
      </c>
      <c r="O72" s="34">
        <f t="shared" si="37"/>
        <v>0.286813186813187</v>
      </c>
      <c r="P72" s="17">
        <v>0</v>
      </c>
      <c r="Q72" s="17">
        <f t="shared" si="45"/>
        <v>678.6</v>
      </c>
      <c r="R72" s="17">
        <f t="shared" si="46"/>
        <v>0</v>
      </c>
      <c r="S72" s="17">
        <v>2068.3</v>
      </c>
      <c r="T72" s="17">
        <v>2587</v>
      </c>
      <c r="U72" s="34">
        <f t="shared" si="38"/>
        <v>0.25078566939032</v>
      </c>
      <c r="V72" s="17">
        <v>0</v>
      </c>
      <c r="W72" s="17">
        <f t="shared" si="31"/>
        <v>518.7</v>
      </c>
      <c r="X72" s="17">
        <f t="shared" si="32"/>
        <v>0</v>
      </c>
      <c r="Y72" s="17">
        <v>1654.9</v>
      </c>
      <c r="Z72" s="17">
        <v>2069.6</v>
      </c>
      <c r="AA72" s="34">
        <f t="shared" si="39"/>
        <v>0.250589159465829</v>
      </c>
      <c r="AB72" s="17">
        <v>0</v>
      </c>
      <c r="AC72" s="17">
        <f t="shared" si="40"/>
        <v>414.7</v>
      </c>
      <c r="AD72" s="17">
        <f t="shared" si="41"/>
        <v>0</v>
      </c>
      <c r="AE72" s="17">
        <f t="shared" si="19"/>
        <v>0</v>
      </c>
    </row>
    <row r="73" s="5" customFormat="1" ht="22" customHeight="1" spans="1:31">
      <c r="A73" s="17">
        <v>33</v>
      </c>
      <c r="B73" s="21" t="s">
        <v>107</v>
      </c>
      <c r="C73" s="18">
        <v>340200017</v>
      </c>
      <c r="D73" s="18">
        <v>340200017</v>
      </c>
      <c r="E73" s="19" t="s">
        <v>158</v>
      </c>
      <c r="F73" s="19" t="s">
        <v>33</v>
      </c>
      <c r="G73" s="17">
        <v>49</v>
      </c>
      <c r="H73" s="17">
        <v>55</v>
      </c>
      <c r="I73" s="34">
        <f t="shared" si="42"/>
        <v>0.122448979591837</v>
      </c>
      <c r="J73" s="17">
        <v>0</v>
      </c>
      <c r="K73" s="17">
        <f t="shared" si="43"/>
        <v>6</v>
      </c>
      <c r="L73" s="17">
        <f t="shared" si="44"/>
        <v>0</v>
      </c>
      <c r="M73" s="17">
        <v>43</v>
      </c>
      <c r="N73" s="17">
        <v>47</v>
      </c>
      <c r="O73" s="34">
        <f t="shared" si="37"/>
        <v>0.0930232558139535</v>
      </c>
      <c r="P73" s="17">
        <v>3</v>
      </c>
      <c r="Q73" s="17">
        <f t="shared" si="45"/>
        <v>4</v>
      </c>
      <c r="R73" s="17">
        <f t="shared" si="46"/>
        <v>12</v>
      </c>
      <c r="S73" s="17">
        <v>37</v>
      </c>
      <c r="T73" s="17">
        <v>40</v>
      </c>
      <c r="U73" s="34">
        <f t="shared" si="38"/>
        <v>0.0810810810810811</v>
      </c>
      <c r="V73" s="17">
        <v>0</v>
      </c>
      <c r="W73" s="17">
        <f t="shared" si="31"/>
        <v>3</v>
      </c>
      <c r="X73" s="17">
        <f t="shared" si="32"/>
        <v>0</v>
      </c>
      <c r="Y73" s="17">
        <v>28</v>
      </c>
      <c r="Z73" s="17">
        <v>32</v>
      </c>
      <c r="AA73" s="34">
        <f t="shared" si="39"/>
        <v>0.142857142857143</v>
      </c>
      <c r="AB73" s="17">
        <v>0</v>
      </c>
      <c r="AC73" s="17">
        <f t="shared" si="40"/>
        <v>4</v>
      </c>
      <c r="AD73" s="17">
        <f t="shared" si="41"/>
        <v>0</v>
      </c>
      <c r="AE73" s="17">
        <f t="shared" si="19"/>
        <v>12</v>
      </c>
    </row>
    <row r="74" s="5" customFormat="1" ht="22" customHeight="1" spans="1:31">
      <c r="A74" s="17">
        <v>34</v>
      </c>
      <c r="B74" s="21" t="s">
        <v>107</v>
      </c>
      <c r="C74" s="18">
        <v>340200024</v>
      </c>
      <c r="D74" s="18">
        <v>340200024</v>
      </c>
      <c r="E74" s="19" t="s">
        <v>159</v>
      </c>
      <c r="F74" s="19" t="s">
        <v>33</v>
      </c>
      <c r="G74" s="17">
        <v>25</v>
      </c>
      <c r="H74" s="17">
        <v>34</v>
      </c>
      <c r="I74" s="34">
        <f t="shared" si="42"/>
        <v>0.36</v>
      </c>
      <c r="J74" s="17">
        <v>14304</v>
      </c>
      <c r="K74" s="17">
        <f t="shared" si="43"/>
        <v>9</v>
      </c>
      <c r="L74" s="17">
        <f t="shared" si="44"/>
        <v>128736</v>
      </c>
      <c r="M74" s="17">
        <v>22</v>
      </c>
      <c r="N74" s="17">
        <v>29</v>
      </c>
      <c r="O74" s="34">
        <f t="shared" si="37"/>
        <v>0.318181818181818</v>
      </c>
      <c r="P74" s="17">
        <v>23353</v>
      </c>
      <c r="Q74" s="17">
        <f t="shared" si="45"/>
        <v>7</v>
      </c>
      <c r="R74" s="17">
        <f t="shared" si="46"/>
        <v>163471</v>
      </c>
      <c r="S74" s="17">
        <v>18</v>
      </c>
      <c r="T74" s="17">
        <v>25</v>
      </c>
      <c r="U74" s="34">
        <f t="shared" si="38"/>
        <v>0.388888888888889</v>
      </c>
      <c r="V74" s="17">
        <v>0</v>
      </c>
      <c r="W74" s="17">
        <f t="shared" si="31"/>
        <v>7</v>
      </c>
      <c r="X74" s="17">
        <f t="shared" si="32"/>
        <v>0</v>
      </c>
      <c r="Y74" s="17">
        <v>14</v>
      </c>
      <c r="Z74" s="17">
        <v>20</v>
      </c>
      <c r="AA74" s="34">
        <f t="shared" si="39"/>
        <v>0.428571428571429</v>
      </c>
      <c r="AB74" s="17">
        <v>2383</v>
      </c>
      <c r="AC74" s="17">
        <f t="shared" si="40"/>
        <v>6</v>
      </c>
      <c r="AD74" s="17">
        <f t="shared" si="41"/>
        <v>14298</v>
      </c>
      <c r="AE74" s="17">
        <f t="shared" si="19"/>
        <v>306505</v>
      </c>
    </row>
    <row r="75" s="5" customFormat="1" ht="27" spans="1:31">
      <c r="A75" s="17">
        <v>35</v>
      </c>
      <c r="B75" s="21" t="s">
        <v>107</v>
      </c>
      <c r="C75" s="18">
        <v>340200040</v>
      </c>
      <c r="D75" s="18">
        <v>340200040</v>
      </c>
      <c r="E75" s="19" t="s">
        <v>160</v>
      </c>
      <c r="F75" s="18" t="s">
        <v>161</v>
      </c>
      <c r="G75" s="17">
        <v>49</v>
      </c>
      <c r="H75" s="17">
        <v>62</v>
      </c>
      <c r="I75" s="34">
        <f t="shared" si="42"/>
        <v>0.26530612244898</v>
      </c>
      <c r="J75" s="17">
        <v>3</v>
      </c>
      <c r="K75" s="17">
        <f t="shared" si="43"/>
        <v>13</v>
      </c>
      <c r="L75" s="17">
        <f t="shared" si="44"/>
        <v>39</v>
      </c>
      <c r="M75" s="17">
        <v>44</v>
      </c>
      <c r="N75" s="17">
        <v>53</v>
      </c>
      <c r="O75" s="34">
        <f t="shared" si="37"/>
        <v>0.204545454545455</v>
      </c>
      <c r="P75" s="17">
        <v>43855</v>
      </c>
      <c r="Q75" s="17">
        <f t="shared" si="45"/>
        <v>9</v>
      </c>
      <c r="R75" s="17">
        <f t="shared" si="46"/>
        <v>394695</v>
      </c>
      <c r="S75" s="17">
        <v>38</v>
      </c>
      <c r="T75" s="17">
        <v>45</v>
      </c>
      <c r="U75" s="34">
        <f t="shared" si="38"/>
        <v>0.184210526315789</v>
      </c>
      <c r="V75" s="17">
        <v>4780</v>
      </c>
      <c r="W75" s="17">
        <f t="shared" si="31"/>
        <v>7</v>
      </c>
      <c r="X75" s="17">
        <f t="shared" si="32"/>
        <v>33460</v>
      </c>
      <c r="Y75" s="17">
        <v>30</v>
      </c>
      <c r="Z75" s="17">
        <v>36</v>
      </c>
      <c r="AA75" s="34">
        <f t="shared" si="39"/>
        <v>0.2</v>
      </c>
      <c r="AB75" s="17">
        <v>683</v>
      </c>
      <c r="AC75" s="17">
        <f t="shared" si="40"/>
        <v>6</v>
      </c>
      <c r="AD75" s="17">
        <f t="shared" si="41"/>
        <v>4098</v>
      </c>
      <c r="AE75" s="17">
        <f t="shared" si="19"/>
        <v>432292</v>
      </c>
    </row>
    <row r="76" s="5" customFormat="1" ht="22" customHeight="1" spans="1:31">
      <c r="A76" s="17">
        <v>36</v>
      </c>
      <c r="B76" s="21" t="s">
        <v>107</v>
      </c>
      <c r="C76" s="18">
        <v>480000004</v>
      </c>
      <c r="D76" s="18">
        <v>480000004</v>
      </c>
      <c r="E76" s="19" t="s">
        <v>162</v>
      </c>
      <c r="F76" s="19" t="s">
        <v>163</v>
      </c>
      <c r="G76" s="17">
        <v>2</v>
      </c>
      <c r="H76" s="17">
        <v>10</v>
      </c>
      <c r="I76" s="34">
        <f t="shared" si="42"/>
        <v>4</v>
      </c>
      <c r="J76" s="17">
        <v>189</v>
      </c>
      <c r="K76" s="17">
        <f t="shared" si="43"/>
        <v>8</v>
      </c>
      <c r="L76" s="17">
        <f t="shared" si="44"/>
        <v>1512</v>
      </c>
      <c r="M76" s="17">
        <v>2</v>
      </c>
      <c r="N76" s="17">
        <v>10</v>
      </c>
      <c r="O76" s="34">
        <f t="shared" si="37"/>
        <v>4</v>
      </c>
      <c r="P76" s="17">
        <v>7009</v>
      </c>
      <c r="Q76" s="17">
        <f t="shared" si="45"/>
        <v>8</v>
      </c>
      <c r="R76" s="17">
        <f t="shared" si="46"/>
        <v>56072</v>
      </c>
      <c r="S76" s="17">
        <v>2</v>
      </c>
      <c r="T76" s="17">
        <v>10</v>
      </c>
      <c r="U76" s="34">
        <f t="shared" si="38"/>
        <v>4</v>
      </c>
      <c r="V76" s="17">
        <v>1367</v>
      </c>
      <c r="W76" s="17">
        <f t="shared" si="31"/>
        <v>8</v>
      </c>
      <c r="X76" s="17">
        <f t="shared" si="32"/>
        <v>10936</v>
      </c>
      <c r="Y76" s="17">
        <v>2</v>
      </c>
      <c r="Z76" s="17">
        <v>10</v>
      </c>
      <c r="AA76" s="34">
        <f t="shared" si="39"/>
        <v>4</v>
      </c>
      <c r="AB76" s="17">
        <v>5687</v>
      </c>
      <c r="AC76" s="17">
        <f t="shared" si="40"/>
        <v>8</v>
      </c>
      <c r="AD76" s="17">
        <f t="shared" si="41"/>
        <v>45496</v>
      </c>
      <c r="AE76" s="17">
        <f t="shared" si="19"/>
        <v>114016</v>
      </c>
    </row>
  </sheetData>
  <autoFilter ref="A4:AQ76">
    <extLst/>
  </autoFilter>
  <mergeCells count="30">
    <mergeCell ref="A2:AE2"/>
    <mergeCell ref="G3:L3"/>
    <mergeCell ref="N3:R3"/>
    <mergeCell ref="S3:X3"/>
    <mergeCell ref="Y3:AD3"/>
    <mergeCell ref="A3:A4"/>
    <mergeCell ref="A6:A9"/>
    <mergeCell ref="A10:A12"/>
    <mergeCell ref="A22:A23"/>
    <mergeCell ref="A24:A26"/>
    <mergeCell ref="A27:A28"/>
    <mergeCell ref="A29:A30"/>
    <mergeCell ref="A31:A32"/>
    <mergeCell ref="A33:A34"/>
    <mergeCell ref="A35:A36"/>
    <mergeCell ref="A39:A42"/>
    <mergeCell ref="A43:A45"/>
    <mergeCell ref="A46:A47"/>
    <mergeCell ref="A48:A49"/>
    <mergeCell ref="A52:A53"/>
    <mergeCell ref="A54:A59"/>
    <mergeCell ref="A60:A63"/>
    <mergeCell ref="A64:A66"/>
    <mergeCell ref="A67:A70"/>
    <mergeCell ref="A71:A72"/>
    <mergeCell ref="B3:B4"/>
    <mergeCell ref="C3:C4"/>
    <mergeCell ref="E3:E4"/>
    <mergeCell ref="F3:F4"/>
    <mergeCell ref="AE3:AE4"/>
  </mergeCells>
  <pageMargins left="0.236111111111111" right="0.156944444444444" top="0.550694444444444" bottom="0.472222222222222" header="0.298611111111111" footer="0.298611111111111"/>
  <pageSetup paperSize="9" scale="4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调价测算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WPS_1631803725</cp:lastModifiedBy>
  <dcterms:created xsi:type="dcterms:W3CDTF">2023-11-15T02:54:00Z</dcterms:created>
  <dcterms:modified xsi:type="dcterms:W3CDTF">2023-12-13T08:02:42Z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F80A72C9CDEA499A93C20C31561CBB24_13</vt:lpwstr>
  </property>
  <property fmtid="{D5CDD505-2E9C-101B-9397-08002B2CF9AE}" pid="3" name="KSOProductBuildVer">
    <vt:lpwstr>2052-12.1.0.16120</vt:lpwstr>
  </property>
</Properties>
</file>